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8 - MDPGC - Men Con y Sin - 24-11-2024 -\"/>
    </mc:Choice>
  </mc:AlternateContent>
  <xr:revisionPtr revIDLastSave="0" documentId="13_ncr:1_{582EE69C-B1ED-46D9-9F38-4BC27E07AD19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34" i="13" l="1"/>
  <c r="F34" i="13"/>
  <c r="E34" i="13"/>
  <c r="D34" i="13"/>
  <c r="C34" i="13"/>
  <c r="B34" i="13"/>
  <c r="A34" i="13"/>
  <c r="E36" i="14" l="1"/>
  <c r="D36" i="14"/>
  <c r="C36" i="14"/>
  <c r="B36" i="14"/>
  <c r="A36" i="14"/>
  <c r="E42" i="14"/>
  <c r="D42" i="14"/>
  <c r="C42" i="14"/>
  <c r="B42" i="14"/>
  <c r="A42" i="14"/>
  <c r="F25" i="7"/>
  <c r="F16" i="7"/>
  <c r="F20" i="7"/>
  <c r="F23" i="7"/>
  <c r="F21" i="7"/>
  <c r="F17" i="7"/>
  <c r="F18" i="7"/>
  <c r="E30" i="14"/>
  <c r="D30" i="14"/>
  <c r="C30" i="14"/>
  <c r="B30" i="14"/>
  <c r="A30" i="14"/>
  <c r="E29" i="14"/>
  <c r="D29" i="14"/>
  <c r="C29" i="14"/>
  <c r="B29" i="14"/>
  <c r="A29" i="14"/>
  <c r="F11" i="10"/>
  <c r="F12" i="10"/>
  <c r="K18" i="8" l="1"/>
  <c r="K17" i="8"/>
  <c r="I43" i="16"/>
  <c r="D69" i="14"/>
  <c r="B69" i="14"/>
  <c r="A69" i="14"/>
  <c r="D68" i="14"/>
  <c r="B68" i="14"/>
  <c r="A68" i="14"/>
  <c r="D67" i="14"/>
  <c r="B67" i="14"/>
  <c r="A67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F42" i="14"/>
  <c r="F36" i="14"/>
  <c r="F30" i="14"/>
  <c r="F24" i="14"/>
  <c r="G42" i="13"/>
  <c r="H42" i="13" s="1"/>
  <c r="G41" i="13"/>
  <c r="H41" i="13" s="1"/>
  <c r="G36" i="13"/>
  <c r="H36" i="13" s="1"/>
  <c r="G35" i="13"/>
  <c r="H35" i="13" s="1"/>
  <c r="G30" i="13"/>
  <c r="H30" i="13" s="1"/>
  <c r="G29" i="13"/>
  <c r="H29" i="13" s="1"/>
  <c r="K46" i="4"/>
  <c r="K47" i="4"/>
  <c r="K48" i="4"/>
  <c r="K49" i="4"/>
  <c r="K50" i="4"/>
  <c r="K51" i="4"/>
  <c r="K52" i="4"/>
  <c r="K53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G49" i="4"/>
  <c r="H49" i="4" s="1"/>
  <c r="G47" i="4"/>
  <c r="H47" i="4" s="1"/>
  <c r="G45" i="4"/>
  <c r="H45" i="4"/>
  <c r="G52" i="4"/>
  <c r="H52" i="4" s="1"/>
  <c r="G51" i="4"/>
  <c r="H51" i="4" s="1"/>
  <c r="G53" i="4"/>
  <c r="H53" i="4" s="1"/>
  <c r="G50" i="4"/>
  <c r="H50" i="4" s="1"/>
  <c r="I64" i="16" l="1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0" i="16"/>
  <c r="I19" i="16"/>
  <c r="I18" i="16"/>
  <c r="I17" i="16"/>
  <c r="I15" i="16"/>
  <c r="I14" i="16"/>
  <c r="I13" i="16"/>
  <c r="I12" i="16"/>
  <c r="I11" i="16"/>
  <c r="I10" i="16"/>
  <c r="J33" i="16" s="1"/>
  <c r="F13" i="6"/>
  <c r="F12" i="6"/>
  <c r="F11" i="6"/>
  <c r="F10" i="6"/>
  <c r="F33" i="7"/>
  <c r="F32" i="7"/>
  <c r="F31" i="7"/>
  <c r="F30" i="7"/>
  <c r="F19" i="7"/>
  <c r="F24" i="7"/>
  <c r="F22" i="7"/>
  <c r="F12" i="7"/>
  <c r="F15" i="7"/>
  <c r="F11" i="7"/>
  <c r="F14" i="7"/>
  <c r="F13" i="7"/>
  <c r="F10" i="7"/>
  <c r="F28" i="9"/>
  <c r="F29" i="9"/>
  <c r="F26" i="9"/>
  <c r="F27" i="9"/>
  <c r="F18" i="9"/>
  <c r="F20" i="9"/>
  <c r="F21" i="9"/>
  <c r="F19" i="9"/>
  <c r="F10" i="9"/>
  <c r="F17" i="9"/>
  <c r="F16" i="9"/>
  <c r="F15" i="9"/>
  <c r="F12" i="9"/>
  <c r="F13" i="9"/>
  <c r="F14" i="9"/>
  <c r="F11" i="9"/>
  <c r="F9" i="9"/>
  <c r="F17" i="10"/>
  <c r="F10" i="10"/>
  <c r="G17" i="8"/>
  <c r="H17" i="8" s="1"/>
  <c r="G18" i="8"/>
  <c r="H18" i="8" s="1"/>
  <c r="G14" i="8"/>
  <c r="H14" i="8" s="1"/>
  <c r="G16" i="8"/>
  <c r="H16" i="8" s="1"/>
  <c r="G15" i="8"/>
  <c r="H15" i="8" s="1"/>
  <c r="G13" i="8"/>
  <c r="H13" i="8" s="1"/>
  <c r="G11" i="8"/>
  <c r="H11" i="8" s="1"/>
  <c r="G10" i="8"/>
  <c r="H10" i="8" s="1"/>
  <c r="G12" i="8"/>
  <c r="H12" i="8" s="1"/>
  <c r="G14" i="5"/>
  <c r="H14" i="5" s="1"/>
  <c r="G12" i="5"/>
  <c r="H12" i="5" s="1"/>
  <c r="G13" i="5"/>
  <c r="H13" i="5" s="1"/>
  <c r="G11" i="5"/>
  <c r="H11" i="5" s="1"/>
  <c r="G10" i="5"/>
  <c r="H10" i="5" s="1"/>
  <c r="G9" i="5"/>
  <c r="H9" i="5" s="1"/>
  <c r="G48" i="4"/>
  <c r="H48" i="4" s="1"/>
  <c r="G46" i="4"/>
  <c r="H46" i="4" s="1"/>
  <c r="G44" i="4"/>
  <c r="H44" i="4" s="1"/>
  <c r="G43" i="4"/>
  <c r="H43" i="4" s="1"/>
  <c r="G42" i="4"/>
  <c r="H42" i="4" s="1"/>
  <c r="G38" i="4"/>
  <c r="H38" i="4" s="1"/>
  <c r="G41" i="4"/>
  <c r="H41" i="4" s="1"/>
  <c r="G39" i="4"/>
  <c r="H39" i="4" s="1"/>
  <c r="G37" i="4"/>
  <c r="H37" i="4" s="1"/>
  <c r="G36" i="4"/>
  <c r="H36" i="4" s="1"/>
  <c r="G40" i="4"/>
  <c r="H40" i="4" s="1"/>
  <c r="G35" i="4"/>
  <c r="H35" i="4" s="1"/>
  <c r="G34" i="4"/>
  <c r="H34" i="4" s="1"/>
  <c r="G27" i="4"/>
  <c r="H27" i="4" s="1"/>
  <c r="G22" i="4"/>
  <c r="H22" i="4" s="1"/>
  <c r="G26" i="4"/>
  <c r="H26" i="4" s="1"/>
  <c r="G24" i="4"/>
  <c r="H24" i="4" s="1"/>
  <c r="G23" i="4"/>
  <c r="H23" i="4" s="1"/>
  <c r="G21" i="4"/>
  <c r="H21" i="4" s="1"/>
  <c r="G25" i="4"/>
  <c r="H25" i="4" s="1"/>
  <c r="G18" i="4"/>
  <c r="H18" i="4" s="1"/>
  <c r="G14" i="4"/>
  <c r="G17" i="4"/>
  <c r="G20" i="4"/>
  <c r="G16" i="4"/>
  <c r="H16" i="4" s="1"/>
  <c r="G15" i="4"/>
  <c r="H14" i="4" s="1"/>
  <c r="G10" i="4"/>
  <c r="G11" i="4"/>
  <c r="G13" i="4"/>
  <c r="G12" i="4"/>
  <c r="G23" i="13"/>
  <c r="H12" i="4" l="1"/>
  <c r="H17" i="4"/>
  <c r="H20" i="4"/>
  <c r="H13" i="4"/>
  <c r="H10" i="4"/>
  <c r="H11" i="4"/>
  <c r="J63" i="16"/>
  <c r="J64" i="16" s="1"/>
  <c r="A1" i="4"/>
  <c r="E48" i="14" l="1"/>
  <c r="D48" i="14"/>
  <c r="C48" i="14"/>
  <c r="B48" i="14"/>
  <c r="A48" i="14"/>
  <c r="K13" i="8" l="1"/>
  <c r="K14" i="8"/>
  <c r="K15" i="8"/>
  <c r="K16" i="8"/>
  <c r="F18" i="14" l="1"/>
  <c r="K45" i="4"/>
  <c r="K44" i="4"/>
  <c r="K43" i="4"/>
  <c r="K42" i="4"/>
  <c r="K41" i="4"/>
  <c r="K40" i="4"/>
  <c r="G19" i="4"/>
  <c r="H19" i="4" s="1"/>
  <c r="A2" i="4"/>
  <c r="K14" i="5"/>
  <c r="K13" i="5"/>
  <c r="K12" i="5"/>
  <c r="K11" i="5"/>
  <c r="H15" i="4" l="1"/>
  <c r="E50" i="14"/>
  <c r="D50" i="14"/>
  <c r="C50" i="14"/>
  <c r="B50" i="14"/>
  <c r="A50" i="14"/>
  <c r="E49" i="14"/>
  <c r="D49" i="14"/>
  <c r="C49" i="14"/>
  <c r="B49" i="14"/>
  <c r="A49" i="14"/>
  <c r="K11" i="8"/>
  <c r="K12" i="8"/>
  <c r="K10" i="5" l="1"/>
  <c r="E17" i="14"/>
  <c r="D17" i="14"/>
  <c r="C17" i="14"/>
  <c r="B17" i="14"/>
  <c r="A17" i="14"/>
  <c r="K35" i="4" l="1"/>
  <c r="K36" i="4"/>
  <c r="K37" i="4"/>
  <c r="K38" i="4"/>
  <c r="K39" i="4"/>
  <c r="G14" i="1"/>
  <c r="H14" i="1" s="1"/>
  <c r="G12" i="1"/>
  <c r="H12" i="1" s="1"/>
  <c r="G11" i="1"/>
  <c r="H11" i="1" s="1"/>
  <c r="G10" i="1"/>
  <c r="H10" i="1" s="1"/>
  <c r="G24" i="13"/>
  <c r="H24" i="13" s="1"/>
  <c r="H23" i="13"/>
  <c r="G17" i="13"/>
  <c r="H17" i="13" s="1"/>
  <c r="K34" i="4" l="1"/>
  <c r="F50" i="14"/>
  <c r="F22" i="13"/>
  <c r="E22" i="13"/>
  <c r="D22" i="13"/>
  <c r="C22" i="13"/>
  <c r="B22" i="13"/>
  <c r="A22" i="13"/>
  <c r="G18" i="13"/>
  <c r="H18" i="13" s="1"/>
  <c r="F21" i="13"/>
  <c r="E21" i="13"/>
  <c r="D21" i="13"/>
  <c r="C21" i="13"/>
  <c r="B21" i="13"/>
  <c r="A21" i="13"/>
  <c r="A19" i="13"/>
  <c r="G22" i="13" l="1"/>
  <c r="G21" i="13"/>
  <c r="K28" i="1"/>
  <c r="K12" i="1"/>
  <c r="K13" i="1"/>
  <c r="K14" i="1"/>
  <c r="G13" i="1"/>
  <c r="H13" i="1" s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K25" i="1" l="1"/>
  <c r="K26" i="1"/>
  <c r="K27" i="1"/>
  <c r="G25" i="1"/>
  <c r="H25" i="1" l="1"/>
  <c r="G12" i="13"/>
  <c r="F40" i="13" l="1"/>
  <c r="E40" i="13"/>
  <c r="D40" i="13"/>
  <c r="C40" i="13"/>
  <c r="B40" i="13"/>
  <c r="A40" i="13"/>
  <c r="E11" i="14"/>
  <c r="D11" i="14"/>
  <c r="C11" i="14"/>
  <c r="B11" i="14"/>
  <c r="A11" i="14"/>
  <c r="E10" i="14"/>
  <c r="D10" i="14"/>
  <c r="C10" i="14"/>
  <c r="B10" i="14"/>
  <c r="A10" i="14"/>
  <c r="A8" i="14"/>
  <c r="F11" i="14" l="1"/>
  <c r="H12" i="13"/>
  <c r="G11" i="13" l="1"/>
  <c r="H11" i="13" s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4" i="1" l="1"/>
  <c r="K23" i="1"/>
  <c r="K22" i="1"/>
  <c r="G10" i="13" l="1"/>
  <c r="G9" i="13"/>
  <c r="K10" i="8"/>
  <c r="K9" i="5"/>
  <c r="K10" i="4"/>
  <c r="A4" i="8" l="1"/>
  <c r="A4" i="5"/>
  <c r="A4" i="4"/>
  <c r="K11" i="1" l="1"/>
  <c r="F49" i="14" l="1"/>
  <c r="A4" i="6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W11" i="9" l="1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D54" i="14" l="1"/>
  <c r="B54" i="14"/>
  <c r="A54" i="14"/>
  <c r="A5" i="13" l="1"/>
  <c r="A5" i="8" l="1"/>
  <c r="A5" i="5"/>
  <c r="A5" i="4"/>
  <c r="A46" i="14" l="1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6" i="4"/>
  <c r="G16" i="13" l="1"/>
  <c r="H16" i="13" s="1"/>
  <c r="G33" i="13"/>
  <c r="G27" i="13"/>
  <c r="G15" i="13"/>
</calcChain>
</file>

<file path=xl/sharedStrings.xml><?xml version="1.0" encoding="utf-8"?>
<sst xmlns="http://schemas.openxmlformats.org/spreadsheetml/2006/main" count="861" uniqueCount="203">
  <si>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</si>
  <si>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</si>
  <si>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</si>
  <si>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</si>
  <si>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</si>
  <si>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</si>
  <si>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</si>
  <si>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</si>
  <si>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</si>
  <si>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</si>
  <si>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</si>
  <si>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</si>
  <si>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</si>
  <si>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</si>
  <si>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</si>
  <si>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</si>
  <si>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</si>
  <si>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</si>
  <si>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</si>
  <si>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</si>
  <si>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</si>
  <si>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</si>
  <si>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</si>
  <si>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</si>
  <si>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</si>
  <si>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</si>
  <si>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</si>
  <si>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</si>
  <si>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</si>
  <si>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</si>
  <si>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</si>
  <si>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</si>
  <si>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99- 00- 01- 02 - 03 - 04 y 05)</t>
  </si>
  <si>
    <t>DAMAS JUVENILES (Clases 99- 00- 01- 02 - 03 - 04 y 05)</t>
  </si>
  <si>
    <t>CABALLEROS MENORES DE 13 AÑOS (Clases 2011 y Posterioreres)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</si>
  <si>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</si>
  <si>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</si>
  <si>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</si>
  <si>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</si>
  <si>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</si>
  <si>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</si>
  <si>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CABALLEROS MENORES DE 15 AÑOS (Clases 09 y Posteriores)</t>
  </si>
  <si>
    <t>CABALLEROS JUVENILES Y MENORES (Clases 06 - 07 - 08)</t>
  </si>
  <si>
    <t>DAMAS CATEGORIA UNICA</t>
  </si>
  <si>
    <t>10° FECHA DEL RANKING</t>
  </si>
  <si>
    <t>DA SILVA ANTONIO</t>
  </si>
  <si>
    <t>HOPE CRISTOBAL JOSE</t>
  </si>
  <si>
    <t>BUSTILLO SANTOS</t>
  </si>
  <si>
    <t>MA KARTHE PUCILLO MIA</t>
  </si>
  <si>
    <t>FALLICO GONZALEZ JOAQUIN</t>
  </si>
  <si>
    <t>FALCON PERRETTI ORESTE JONAS</t>
  </si>
  <si>
    <t>NGC</t>
  </si>
  <si>
    <t>GCD</t>
  </si>
  <si>
    <t>TGC</t>
  </si>
  <si>
    <t>MAR DEL PLATA GOLF CLUB</t>
  </si>
  <si>
    <t>Cancha Nueva</t>
  </si>
  <si>
    <t>DOMINGO 24 DE NOVIEMBRE DE 2024</t>
  </si>
  <si>
    <t>CANCHA NUEVA</t>
  </si>
  <si>
    <r>
      <t xml:space="preserve">10° FECHA DEL RANKING - MENORES CON HANDICAP - </t>
    </r>
    <r>
      <rPr>
        <b/>
        <sz val="9"/>
        <color theme="3"/>
        <rFont val="Arial"/>
        <family val="2"/>
      </rPr>
      <t>DOS VUELTAS DE 9 HOYOS MEDAL PLAY -</t>
    </r>
  </si>
  <si>
    <t>par  damas : 37  +  36  =  73  y  par  caballeros  :  36  +  35  =  71</t>
  </si>
  <si>
    <t>HOYO 1</t>
  </si>
  <si>
    <r>
      <t xml:space="preserve">CABALLEROS M-13 (CLASES 11 Y POSTERIORES) </t>
    </r>
    <r>
      <rPr>
        <b/>
        <sz val="10"/>
        <color rgb="FFFF0000"/>
        <rFont val="Arial"/>
        <family val="2"/>
      </rPr>
      <t>- BOCHAS ROJAS -</t>
    </r>
  </si>
  <si>
    <t>FIORITI CARLOS MARTIN</t>
  </si>
  <si>
    <t>ALB</t>
  </si>
  <si>
    <t>ROLDAN FELIPE</t>
  </si>
  <si>
    <t>RIVAS BAUTISTA</t>
  </si>
  <si>
    <t>KUHLMANN FERMIN</t>
  </si>
  <si>
    <t>PARASUCO AXEL</t>
  </si>
  <si>
    <t>BENEITEZ CASTRO FELIPE</t>
  </si>
  <si>
    <t>HAUQUI MANUEL</t>
  </si>
  <si>
    <t>BERRETA VAZQUEZ VALENTIN</t>
  </si>
  <si>
    <t>CASTRO SANTINO</t>
  </si>
  <si>
    <r>
      <t xml:space="preserve">CABALLEROS M-15 (CLASES 09 Y 10) </t>
    </r>
    <r>
      <rPr>
        <b/>
        <sz val="10"/>
        <color rgb="FF0070C0"/>
        <rFont val="Arial"/>
        <family val="2"/>
      </rPr>
      <t>- BOCHAS AZULES -</t>
    </r>
  </si>
  <si>
    <t>SOSA NAIM SANTIAGO</t>
  </si>
  <si>
    <t>PORTIS SANTIAGO</t>
  </si>
  <si>
    <t>ROLON ESTANISLAO</t>
  </si>
  <si>
    <t>COSTANTINO FELIPE VALENTIN</t>
  </si>
  <si>
    <t>PROBICITO IGNACIO</t>
  </si>
  <si>
    <t>RAMPEZZOTTI BARTOLOME</t>
  </si>
  <si>
    <t>GUERENDIAIN FERMIN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</si>
  <si>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</si>
  <si>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BOREAN PEDRO</t>
  </si>
  <si>
    <t>CEJAS SANTIAGO</t>
  </si>
  <si>
    <t>PUENTE JOAQUIN</t>
  </si>
  <si>
    <t>POLLERO CHRISTENSEN SIMON</t>
  </si>
  <si>
    <t>CARACOIX PEDRO</t>
  </si>
  <si>
    <t>LOUSTAU AGUSTIN</t>
  </si>
  <si>
    <t>TOBLER GONZALO</t>
  </si>
  <si>
    <t>JENKINS STEVE</t>
  </si>
  <si>
    <t>MORUA CARIAC SANTIAGO</t>
  </si>
  <si>
    <t>DURINGER BENJAMIN</t>
  </si>
  <si>
    <t>PATTI NICOLAS</t>
  </si>
  <si>
    <t>SALANITRO TOMAS</t>
  </si>
  <si>
    <t>CRUZ COSME</t>
  </si>
  <si>
    <t>SALVI SANTINO</t>
  </si>
  <si>
    <t>SAFE FRANCO</t>
  </si>
  <si>
    <t>LEOFANTI DANTE SALVADOR</t>
  </si>
  <si>
    <t>GIMENEZ QUIROGA GONZALO</t>
  </si>
  <si>
    <t>BERENGENO SANTINO MARIO</t>
  </si>
  <si>
    <r>
      <t xml:space="preserve">DAMAS CATEGORIA UNICA </t>
    </r>
    <r>
      <rPr>
        <b/>
        <sz val="10"/>
        <color rgb="FFFF0000"/>
        <rFont val="Arial"/>
        <family val="2"/>
      </rPr>
      <t>- BOCHAS ROJAS -</t>
    </r>
  </si>
  <si>
    <t>POLITA NUÑEZ MAITE</t>
  </si>
  <si>
    <t>DEPREZ UMMA</t>
  </si>
  <si>
    <t>RAMPOLDI SARA ALESSIA</t>
  </si>
  <si>
    <t>RAMPEZZOTTI JUSTINA</t>
  </si>
  <si>
    <t>CACACE ISABELLA</t>
  </si>
  <si>
    <t>BIONDELLI ALLEGRA</t>
  </si>
  <si>
    <t>DANIEL KATJA</t>
  </si>
  <si>
    <t>LEON CAMPOS IARA</t>
  </si>
  <si>
    <t>JENKINS UMA</t>
  </si>
  <si>
    <t>BUSTAMANTE EMILIA</t>
  </si>
  <si>
    <t>PORCEL ALFONSINA</t>
  </si>
  <si>
    <t>CEJAS CATALINA</t>
  </si>
  <si>
    <t>PORCEL MARGARITA</t>
  </si>
  <si>
    <t>MAYORANO ISABELA</t>
  </si>
  <si>
    <t>ANSORENA LOLA</t>
  </si>
  <si>
    <t>VIOLA MAYER CHARO</t>
  </si>
  <si>
    <t>ANSORENA VIOLETA</t>
  </si>
  <si>
    <t>SALANUEVA JULIANA</t>
  </si>
  <si>
    <t>FERNANDEZ RAFAELA</t>
  </si>
  <si>
    <t>11° FECHA DEL RANKING - MENORES SIN HANDICAP -</t>
  </si>
  <si>
    <t>CATEGORIA EAGLES (CLASES 2013 y 2014)</t>
  </si>
  <si>
    <t>FREIJO AGUSTIN</t>
  </si>
  <si>
    <t>CHIESA VITTORIO</t>
  </si>
  <si>
    <t>ELICHIRIBEHETY PEDRO</t>
  </si>
  <si>
    <t>ELICHIRIBEHETY TOMAS</t>
  </si>
  <si>
    <t>DOMINGUEZ DO AMARAL BAUTISTA</t>
  </si>
  <si>
    <t>RODRIGUEZ FERRERO JUAN MARTIN</t>
  </si>
  <si>
    <t>MASTROVITO FRANCISCO</t>
  </si>
  <si>
    <t>BUSTILLO BELISARIO</t>
  </si>
  <si>
    <t>ARBELECHE ISIDRO FERMIN</t>
  </si>
  <si>
    <t>ENRIQUEZ KENAI BENJAMIN</t>
  </si>
  <si>
    <t>HAUQUI SANTIAGO</t>
  </si>
  <si>
    <t>FLORES BELLINI IGNACIO</t>
  </si>
  <si>
    <t>MONTENEGRO GIL BENJAMIN</t>
  </si>
  <si>
    <t>CHOCO HIPOLITO</t>
  </si>
  <si>
    <t>LEOFANTI BIANCA EMILIA</t>
  </si>
  <si>
    <t>CEJAS AGOSTINA</t>
  </si>
  <si>
    <t>CANNELLI ESMERALDA</t>
  </si>
  <si>
    <t>CATEGORIA BIRDIES (CLASES 2015 Y POSTERIORES)</t>
  </si>
  <si>
    <t>SARASOLA PEDRO</t>
  </si>
  <si>
    <t>NIZ AUGUSTO</t>
  </si>
  <si>
    <t>LAMORTE JUAN SEBASTIAN</t>
  </si>
  <si>
    <t>ESPINAL SALVADOR</t>
  </si>
  <si>
    <t>ALVAREZ AXEL JESUS</t>
  </si>
  <si>
    <t>RODRIGUEZ FERRERO SANTIAGO</t>
  </si>
  <si>
    <t>PORCEL RENZO</t>
  </si>
  <si>
    <t>CASENAVE BENICIO</t>
  </si>
  <si>
    <t>ASTESANO FERMIN</t>
  </si>
  <si>
    <t>ALFONSO FELIPE</t>
  </si>
  <si>
    <t>CABRERA CEDRIC</t>
  </si>
  <si>
    <t>TERCERO VALENTIN</t>
  </si>
  <si>
    <t>CIANCI IKER</t>
  </si>
  <si>
    <t>VERELLEN TRINIDAD</t>
  </si>
  <si>
    <t>DEPREZ ELIAN</t>
  </si>
  <si>
    <t>FILIPETTI JUAN</t>
  </si>
  <si>
    <t>LOUSTAU JUANA</t>
  </si>
  <si>
    <t>BIONDELLI BOSSO ANGELINA</t>
  </si>
  <si>
    <t>NIZ GUADALUPE</t>
  </si>
  <si>
    <t>CHOCO JOAQUINA</t>
  </si>
  <si>
    <t xml:space="preserve"> CATEGORIA PRINCIPIANTES (5 HOYOS)</t>
  </si>
  <si>
    <t>14.06</t>
  </si>
  <si>
    <t>TOLETTI SET</t>
  </si>
  <si>
    <t>PENISSI JUAN SEGUNDO</t>
  </si>
  <si>
    <t>CARABALLO CLEMENTINA</t>
  </si>
  <si>
    <t>BALBIANI TOBIAS</t>
  </si>
  <si>
    <t>VAZQUEZ RAMOS TOMAS</t>
  </si>
  <si>
    <t>LOUSTAU LUPE</t>
  </si>
  <si>
    <t>GIACINTO LORENZO</t>
  </si>
  <si>
    <t>BAESSO FRANCISCO</t>
  </si>
  <si>
    <t>FILIPETTI TOMAS</t>
  </si>
  <si>
    <t>VILLAOLA ROTTA MILTON</t>
  </si>
  <si>
    <t>DUARTE BETTIGA NICOLAS</t>
  </si>
  <si>
    <t>DUARTE BETTIGA FRANCO</t>
  </si>
  <si>
    <t>FARIAS PALLICER FARID SEBASTIAN</t>
  </si>
  <si>
    <t>GOLFISTAS INTEGRADOS</t>
  </si>
  <si>
    <t>ROLON GREGORIO</t>
  </si>
  <si>
    <t>HOYO 10</t>
  </si>
  <si>
    <t>PROMOCIONALES A HCP Y CATEGORIA ALBATROS (CLASES 11 y 12)</t>
  </si>
  <si>
    <t>PATANE AGUSTIN</t>
  </si>
  <si>
    <t>GOLUB ANDERSON ODO</t>
  </si>
  <si>
    <t>QUERCIA OTERO VALENTINO</t>
  </si>
  <si>
    <t>BOUNIAEV EUGENIA</t>
  </si>
  <si>
    <t>PAGNI LUCAS</t>
  </si>
  <si>
    <t>CMDP</t>
  </si>
  <si>
    <t>SPGC</t>
  </si>
  <si>
    <t>CSCPGB</t>
  </si>
  <si>
    <t>EVTGC</t>
  </si>
  <si>
    <t>MDPGC</t>
  </si>
  <si>
    <t>ML</t>
  </si>
  <si>
    <t>FALCON PERRETTI ORESTE JO</t>
  </si>
  <si>
    <t>PARASUCO AXEL GONZALO</t>
  </si>
  <si>
    <t>CEGL</t>
  </si>
  <si>
    <t>ELICHIRIBEHETY TOMAS SALVADOR</t>
  </si>
  <si>
    <t>ELICHIRIBEHETY PEDRO NICOLAS</t>
  </si>
  <si>
    <t>STGC</t>
  </si>
  <si>
    <t>CG</t>
  </si>
  <si>
    <t>CAMET</t>
  </si>
  <si>
    <t>P</t>
  </si>
  <si>
    <t>D</t>
  </si>
  <si>
    <t>E</t>
  </si>
  <si>
    <t>S</t>
  </si>
  <si>
    <t>C</t>
  </si>
  <si>
    <t>VAZQUEZ RAMOS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</si>
</sst>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5"/>
      <color indexed="17"/>
      <name val="Arial"/>
      <family val="2"/>
    </font>
    <font>
      <b/>
      <sz val="13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5" xfId="0" applyFont="1" applyFill="1" applyBorder="1"/>
    <xf numFmtId="0" fontId="3" fillId="2" borderId="2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8" fillId="6" borderId="9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2" fillId="0" borderId="30" xfId="0" applyFont="1" applyFill="1" applyBorder="1"/>
    <xf numFmtId="164" fontId="7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0" borderId="0" xfId="0" applyFont="1"/>
    <xf numFmtId="0" fontId="38" fillId="0" borderId="0" xfId="0" applyFont="1" applyAlignment="1">
      <alignment horizontal="center"/>
    </xf>
    <xf numFmtId="20" fontId="16" fillId="0" borderId="36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vertical="center"/>
    </xf>
    <xf numFmtId="0" fontId="16" fillId="0" borderId="32" xfId="0" applyFont="1" applyBorder="1"/>
    <xf numFmtId="166" fontId="16" fillId="0" borderId="32" xfId="0" applyNumberFormat="1" applyFont="1" applyBorder="1" applyAlignment="1">
      <alignment horizontal="center"/>
    </xf>
    <xf numFmtId="166" fontId="14" fillId="0" borderId="32" xfId="0" applyNumberFormat="1" applyFont="1" applyBorder="1" applyAlignment="1">
      <alignment horizontal="center"/>
    </xf>
    <xf numFmtId="166" fontId="16" fillId="0" borderId="3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6" fillId="0" borderId="37" xfId="0" applyFont="1" applyBorder="1" applyAlignment="1">
      <alignment vertical="center"/>
    </xf>
    <xf numFmtId="0" fontId="16" fillId="0" borderId="28" xfId="0" applyFont="1" applyBorder="1"/>
    <xf numFmtId="166" fontId="16" fillId="0" borderId="28" xfId="0" applyNumberFormat="1" applyFont="1" applyBorder="1" applyAlignment="1">
      <alignment horizontal="center"/>
    </xf>
    <xf numFmtId="166" fontId="16" fillId="0" borderId="38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14" fillId="12" borderId="32" xfId="0" applyFont="1" applyFill="1" applyBorder="1"/>
    <xf numFmtId="0" fontId="16" fillId="0" borderId="33" xfId="0" applyFont="1" applyBorder="1"/>
    <xf numFmtId="0" fontId="16" fillId="0" borderId="4" xfId="0" applyFont="1" applyBorder="1"/>
    <xf numFmtId="20" fontId="16" fillId="0" borderId="4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vertical="center"/>
    </xf>
    <xf numFmtId="0" fontId="14" fillId="13" borderId="43" xfId="0" applyFont="1" applyFill="1" applyBorder="1"/>
    <xf numFmtId="166" fontId="16" fillId="0" borderId="43" xfId="0" applyNumberFormat="1" applyFont="1" applyBorder="1" applyAlignment="1">
      <alignment horizontal="center"/>
    </xf>
    <xf numFmtId="0" fontId="16" fillId="0" borderId="43" xfId="0" applyFont="1" applyBorder="1"/>
    <xf numFmtId="166" fontId="16" fillId="0" borderId="44" xfId="0" applyNumberFormat="1" applyFont="1" applyBorder="1" applyAlignment="1">
      <alignment horizontal="center"/>
    </xf>
    <xf numFmtId="20" fontId="16" fillId="0" borderId="12" xfId="0" applyNumberFormat="1" applyFont="1" applyBorder="1" applyAlignment="1">
      <alignment horizontal="center" vertical="center"/>
    </xf>
    <xf numFmtId="0" fontId="14" fillId="13" borderId="2" xfId="0" applyFont="1" applyFill="1" applyBorder="1"/>
    <xf numFmtId="166" fontId="14" fillId="0" borderId="4" xfId="0" applyNumberFormat="1" applyFont="1" applyBorder="1" applyAlignment="1">
      <alignment horizontal="center"/>
    </xf>
    <xf numFmtId="20" fontId="16" fillId="0" borderId="45" xfId="0" applyNumberFormat="1" applyFont="1" applyBorder="1" applyAlignment="1">
      <alignment horizontal="center" vertical="center"/>
    </xf>
    <xf numFmtId="166" fontId="14" fillId="0" borderId="38" xfId="0" applyNumberFormat="1" applyFont="1" applyBorder="1" applyAlignment="1">
      <alignment horizontal="center"/>
    </xf>
    <xf numFmtId="0" fontId="38" fillId="14" borderId="1" xfId="0" applyFont="1" applyFill="1" applyBorder="1" applyAlignment="1">
      <alignment horizontal="center"/>
    </xf>
    <xf numFmtId="0" fontId="16" fillId="13" borderId="2" xfId="0" applyFont="1" applyFill="1" applyBorder="1"/>
    <xf numFmtId="0" fontId="16" fillId="0" borderId="23" xfId="0" applyFont="1" applyBorder="1" applyAlignment="1">
      <alignment vertical="center"/>
    </xf>
    <xf numFmtId="0" fontId="16" fillId="13" borderId="24" xfId="0" applyFont="1" applyFill="1" applyBorder="1"/>
    <xf numFmtId="166" fontId="16" fillId="0" borderId="24" xfId="0" applyNumberFormat="1" applyFont="1" applyBorder="1" applyAlignment="1">
      <alignment horizontal="center"/>
    </xf>
    <xf numFmtId="166" fontId="16" fillId="0" borderId="46" xfId="0" applyNumberFormat="1" applyFont="1" applyBorder="1" applyAlignment="1">
      <alignment horizontal="center"/>
    </xf>
    <xf numFmtId="0" fontId="16" fillId="13" borderId="28" xfId="0" applyFont="1" applyFill="1" applyBorder="1"/>
    <xf numFmtId="20" fontId="16" fillId="0" borderId="47" xfId="0" applyNumberFormat="1" applyFont="1" applyBorder="1" applyAlignment="1">
      <alignment horizontal="center" vertical="center"/>
    </xf>
    <xf numFmtId="166" fontId="16" fillId="0" borderId="32" xfId="0" quotePrefix="1" applyNumberFormat="1" applyFont="1" applyBorder="1" applyAlignment="1">
      <alignment horizontal="center"/>
    </xf>
    <xf numFmtId="166" fontId="16" fillId="0" borderId="33" xfId="0" quotePrefix="1" applyNumberFormat="1" applyFont="1" applyBorder="1" applyAlignment="1">
      <alignment horizontal="center"/>
    </xf>
    <xf numFmtId="20" fontId="16" fillId="0" borderId="15" xfId="0" applyNumberFormat="1" applyFont="1" applyBorder="1" applyAlignment="1">
      <alignment horizontal="center" vertical="center"/>
    </xf>
    <xf numFmtId="166" fontId="16" fillId="0" borderId="2" xfId="0" quotePrefix="1" applyNumberFormat="1" applyFont="1" applyBorder="1" applyAlignment="1">
      <alignment horizontal="center"/>
    </xf>
    <xf numFmtId="166" fontId="16" fillId="0" borderId="4" xfId="0" quotePrefix="1" applyNumberFormat="1" applyFont="1" applyBorder="1" applyAlignment="1">
      <alignment horizontal="center"/>
    </xf>
    <xf numFmtId="0" fontId="16" fillId="0" borderId="49" xfId="0" applyFont="1" applyBorder="1" applyAlignment="1">
      <alignment vertical="center"/>
    </xf>
    <xf numFmtId="0" fontId="16" fillId="0" borderId="50" xfId="0" applyFont="1" applyBorder="1"/>
    <xf numFmtId="166" fontId="16" fillId="0" borderId="50" xfId="0" quotePrefix="1" applyNumberFormat="1" applyFont="1" applyBorder="1" applyAlignment="1">
      <alignment horizontal="center"/>
    </xf>
    <xf numFmtId="166" fontId="16" fillId="0" borderId="50" xfId="0" applyNumberFormat="1" applyFont="1" applyBorder="1" applyAlignment="1">
      <alignment horizontal="center"/>
    </xf>
    <xf numFmtId="166" fontId="16" fillId="0" borderId="51" xfId="0" applyNumberFormat="1" applyFont="1" applyBorder="1" applyAlignment="1">
      <alignment horizontal="center"/>
    </xf>
    <xf numFmtId="166" fontId="16" fillId="0" borderId="43" xfId="0" quotePrefix="1" applyNumberFormat="1" applyFont="1" applyBorder="1" applyAlignment="1">
      <alignment horizontal="center"/>
    </xf>
    <xf numFmtId="166" fontId="16" fillId="0" borderId="44" xfId="0" quotePrefix="1" applyNumberFormat="1" applyFont="1" applyBorder="1" applyAlignment="1">
      <alignment horizontal="center"/>
    </xf>
    <xf numFmtId="166" fontId="16" fillId="0" borderId="28" xfId="0" quotePrefix="1" applyNumberFormat="1" applyFont="1" applyBorder="1" applyAlignment="1">
      <alignment horizontal="center"/>
    </xf>
    <xf numFmtId="166" fontId="16" fillId="0" borderId="38" xfId="0" quotePrefix="1" applyNumberFormat="1" applyFont="1" applyBorder="1" applyAlignment="1">
      <alignment horizontal="center"/>
    </xf>
    <xf numFmtId="0" fontId="38" fillId="15" borderId="1" xfId="0" applyFont="1" applyFill="1" applyBorder="1" applyAlignment="1">
      <alignment horizontal="center"/>
    </xf>
    <xf numFmtId="166" fontId="16" fillId="0" borderId="0" xfId="0" applyNumberFormat="1" applyFont="1"/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66" fontId="4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44" fillId="6" borderId="23" xfId="0" applyFont="1" applyFill="1" applyBorder="1"/>
    <xf numFmtId="0" fontId="6" fillId="0" borderId="37" xfId="0" applyFont="1" applyFill="1" applyBorder="1"/>
    <xf numFmtId="0" fontId="11" fillId="0" borderId="28" xfId="0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44" fillId="13" borderId="23" xfId="0" applyFont="1" applyFill="1" applyBorder="1"/>
    <xf numFmtId="0" fontId="6" fillId="16" borderId="23" xfId="0" applyFont="1" applyFill="1" applyBorder="1"/>
    <xf numFmtId="0" fontId="6" fillId="16" borderId="37" xfId="0" applyFont="1" applyFill="1" applyBorder="1"/>
    <xf numFmtId="0" fontId="5" fillId="0" borderId="45" xfId="0" quotePrefix="1" applyFont="1" applyFill="1" applyBorder="1" applyAlignment="1">
      <alignment horizontal="center"/>
    </xf>
    <xf numFmtId="0" fontId="5" fillId="0" borderId="38" xfId="0" quotePrefix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8" fillId="11" borderId="48" xfId="0" applyFont="1" applyFill="1" applyBorder="1" applyAlignment="1">
      <alignment horizontal="center" vertical="center"/>
    </xf>
    <xf numFmtId="0" fontId="38" fillId="11" borderId="6" xfId="0" applyFont="1" applyFill="1" applyBorder="1" applyAlignment="1">
      <alignment horizontal="center" vertical="center"/>
    </xf>
    <xf numFmtId="0" fontId="38" fillId="11" borderId="40" xfId="0" applyFont="1" applyFill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8" fillId="11" borderId="7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horizontal="center" vertical="center"/>
    </xf>
    <xf numFmtId="0" fontId="38" fillId="11" borderId="9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17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8" fillId="11" borderId="39" xfId="0" applyFont="1" applyFill="1" applyBorder="1" applyAlignment="1">
      <alignment horizontal="center" vertical="center"/>
    </xf>
    <xf numFmtId="20" fontId="16" fillId="0" borderId="15" xfId="0" applyNumberFormat="1" applyFont="1" applyBorder="1" applyAlignment="1">
      <alignment horizontal="center" vertical="center"/>
    </xf>
    <xf numFmtId="0" fontId="35" fillId="10" borderId="7" xfId="0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horizontal="center" vertical="center"/>
    </xf>
    <xf numFmtId="0" fontId="35" fillId="10" borderId="9" xfId="0" applyFont="1" applyFill="1" applyBorder="1" applyAlignment="1">
      <alignment horizontal="center" vertical="center"/>
    </xf>
    <xf numFmtId="0" fontId="42" fillId="9" borderId="17" xfId="0" applyFont="1" applyFill="1" applyBorder="1" applyAlignment="1">
      <alignment horizontal="center" vertical="center"/>
    </xf>
    <xf numFmtId="0" fontId="42" fillId="9" borderId="14" xfId="0" applyFont="1" applyFill="1" applyBorder="1" applyAlignment="1">
      <alignment horizontal="center" vertical="center"/>
    </xf>
    <xf numFmtId="0" fontId="42" fillId="9" borderId="1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/>
    </xf>
    <xf numFmtId="0" fontId="36" fillId="9" borderId="35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6" borderId="11" xfId="0" applyFont="1" applyFill="1" applyBorder="1" applyAlignment="1">
      <alignment horizontal="center"/>
    </xf>
    <xf numFmtId="20" fontId="16" fillId="6" borderId="36" xfId="0" applyNumberFormat="1" applyFont="1" applyFill="1" applyBorder="1" applyAlignment="1">
      <alignment horizontal="center" vertical="center"/>
    </xf>
    <xf numFmtId="20" fontId="16" fillId="6" borderId="48" xfId="0" applyNumberFormat="1" applyFont="1" applyFill="1" applyBorder="1" applyAlignment="1">
      <alignment horizontal="center" vertical="center"/>
    </xf>
    <xf numFmtId="0" fontId="39" fillId="6" borderId="2" xfId="0" applyFont="1" applyFill="1" applyBorder="1"/>
    <xf numFmtId="0" fontId="26" fillId="6" borderId="23" xfId="0" applyFont="1" applyFill="1" applyBorder="1"/>
    <xf numFmtId="0" fontId="8" fillId="0" borderId="24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0" borderId="26" xfId="0" quotePrefix="1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/>
    </xf>
    <xf numFmtId="0" fontId="5" fillId="0" borderId="22" xfId="0" quotePrefix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4" fillId="0" borderId="2" xfId="0" applyFont="1" applyFill="1" applyBorder="1"/>
    <xf numFmtId="166" fontId="16" fillId="0" borderId="2" xfId="0" applyNumberFormat="1" applyFont="1" applyFill="1" applyBorder="1" applyAlignment="1">
      <alignment horizontal="center"/>
    </xf>
    <xf numFmtId="0" fontId="16" fillId="0" borderId="2" xfId="0" applyFont="1" applyFill="1" applyBorder="1"/>
    <xf numFmtId="0" fontId="5" fillId="6" borderId="12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5" fillId="0" borderId="52" xfId="0" quotePrefix="1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26" fillId="6" borderId="37" xfId="0" applyFont="1" applyFill="1" applyBorder="1"/>
    <xf numFmtId="0" fontId="8" fillId="0" borderId="28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45" fillId="6" borderId="30" xfId="0" applyFont="1" applyFill="1" applyBorder="1"/>
    <xf numFmtId="0" fontId="5" fillId="0" borderId="29" xfId="0" quotePrefix="1" applyFont="1" applyFill="1" applyBorder="1" applyAlignment="1">
      <alignment horizontal="center"/>
    </xf>
    <xf numFmtId="20" fontId="16" fillId="6" borderId="25" xfId="0" applyNumberFormat="1" applyFont="1" applyFill="1" applyBorder="1" applyAlignment="1">
      <alignment horizontal="center" vertical="center"/>
    </xf>
    <xf numFmtId="20" fontId="16" fillId="6" borderId="45" xfId="0" applyNumberFormat="1" applyFont="1" applyFill="1" applyBorder="1" applyAlignment="1">
      <alignment horizontal="center" vertical="center"/>
    </xf>
    <xf numFmtId="0" fontId="6" fillId="0" borderId="42" xfId="0" applyFont="1" applyFill="1" applyBorder="1"/>
    <xf numFmtId="0" fontId="7" fillId="0" borderId="43" xfId="0" applyFont="1" applyFill="1" applyBorder="1" applyAlignment="1">
      <alignment horizontal="center"/>
    </xf>
    <xf numFmtId="0" fontId="5" fillId="0" borderId="44" xfId="0" quotePrefix="1" applyFont="1" applyFill="1" applyBorder="1" applyAlignment="1">
      <alignment horizontal="center"/>
    </xf>
    <xf numFmtId="0" fontId="5" fillId="6" borderId="45" xfId="0" quotePrefix="1" applyFont="1" applyFill="1" applyBorder="1" applyAlignment="1">
      <alignment horizontal="center"/>
    </xf>
    <xf numFmtId="0" fontId="32" fillId="0" borderId="53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6" fillId="0" borderId="49" xfId="0" applyFont="1" applyFill="1" applyBorder="1"/>
    <xf numFmtId="0" fontId="7" fillId="0" borderId="50" xfId="0" applyFont="1" applyFill="1" applyBorder="1" applyAlignment="1">
      <alignment horizontal="center"/>
    </xf>
    <xf numFmtId="0" fontId="5" fillId="0" borderId="51" xfId="0" quotePrefix="1" applyFont="1" applyFill="1" applyBorder="1" applyAlignment="1">
      <alignment horizontal="center"/>
    </xf>
    <xf numFmtId="0" fontId="6" fillId="8" borderId="37" xfId="0" applyFont="1" applyFill="1" applyBorder="1"/>
    <xf numFmtId="0" fontId="1" fillId="6" borderId="2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7</xdr:col>
      <xdr:colOff>168965</xdr:colOff>
      <xdr:row>2</xdr:row>
      <xdr:rowOff>244956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48F780-98C5-4B9B-95AE-CC66A7881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73269"/>
          <a:ext cx="723899" cy="65042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484534</xdr:colOff>
      <xdr:row>2</xdr:row>
      <xdr:rowOff>177891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7D5736-9798-4FF1-989C-3C2CFE9C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047750" cy="659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zoomScale="70" workbookViewId="0">
      <selection activeCell="A7" sqref="A7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07" t="s">
        <v>54</v>
      </c>
      <c r="B1" s="207"/>
      <c r="C1" s="207"/>
      <c r="D1" s="207"/>
      <c r="E1" s="207"/>
      <c r="F1" s="207"/>
      <c r="G1" s="207"/>
      <c r="H1" s="207"/>
    </row>
    <row r="2" spans="1:11" ht="23.25">
      <c r="A2" s="211" t="s">
        <v>55</v>
      </c>
      <c r="B2" s="211"/>
      <c r="C2" s="211"/>
      <c r="D2" s="211"/>
      <c r="E2" s="211"/>
      <c r="F2" s="211"/>
      <c r="G2" s="211"/>
      <c r="H2" s="211"/>
    </row>
    <row r="3" spans="1:11" ht="19.5">
      <c r="A3" s="208" t="s">
        <v>7</v>
      </c>
      <c r="B3" s="208"/>
      <c r="C3" s="208"/>
      <c r="D3" s="208"/>
      <c r="E3" s="208"/>
      <c r="F3" s="208"/>
      <c r="G3" s="208"/>
      <c r="H3" s="208"/>
    </row>
    <row r="4" spans="1:11" ht="26.25">
      <c r="A4" s="209" t="s">
        <v>44</v>
      </c>
      <c r="B4" s="209"/>
      <c r="C4" s="209"/>
      <c r="D4" s="209"/>
      <c r="E4" s="209"/>
      <c r="F4" s="209"/>
      <c r="G4" s="209"/>
      <c r="H4" s="209"/>
    </row>
    <row r="5" spans="1:11" ht="19.5">
      <c r="A5" s="210" t="s">
        <v>23</v>
      </c>
      <c r="B5" s="210"/>
      <c r="C5" s="210"/>
      <c r="D5" s="210"/>
      <c r="E5" s="210"/>
      <c r="F5" s="210"/>
      <c r="G5" s="210"/>
      <c r="H5" s="210"/>
    </row>
    <row r="6" spans="1:11" ht="19.5">
      <c r="A6" s="206" t="s">
        <v>56</v>
      </c>
      <c r="B6" s="206"/>
      <c r="C6" s="206"/>
      <c r="D6" s="206"/>
      <c r="E6" s="206"/>
      <c r="F6" s="206"/>
      <c r="G6" s="206"/>
      <c r="H6" s="206"/>
    </row>
    <row r="7" spans="1:11" ht="19.5" thickBot="1">
      <c r="A7" s="2"/>
    </row>
    <row r="8" spans="1:11" ht="20.25" thickBot="1">
      <c r="A8" s="203" t="s">
        <v>32</v>
      </c>
      <c r="B8" s="204"/>
      <c r="C8" s="204"/>
      <c r="D8" s="204"/>
      <c r="E8" s="204"/>
      <c r="F8" s="204"/>
      <c r="G8" s="204"/>
      <c r="H8" s="205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1"/>
      <c r="K9" s="98" t="s">
        <v>24</v>
      </c>
    </row>
    <row r="10" spans="1:11" ht="20.25" thickBot="1">
      <c r="A10" s="79"/>
      <c r="B10" s="80"/>
      <c r="C10" s="81"/>
      <c r="D10" s="82"/>
      <c r="E10" s="83"/>
      <c r="F10" s="84"/>
      <c r="G10" s="85">
        <f t="shared" ref="G10:G12" si="0">SUM(E10:F10)</f>
        <v>0</v>
      </c>
      <c r="H10" s="86">
        <f t="shared" ref="H10:H12" si="1">SUM(G10-D10)</f>
        <v>0</v>
      </c>
      <c r="I10" s="112" t="s">
        <v>15</v>
      </c>
      <c r="K10" s="19">
        <f t="shared" ref="K10:K14" si="2">(F10-D10*0.5)</f>
        <v>0</v>
      </c>
    </row>
    <row r="11" spans="1:11" ht="20.25" thickBot="1">
      <c r="A11" s="79"/>
      <c r="B11" s="80"/>
      <c r="C11" s="81"/>
      <c r="D11" s="82"/>
      <c r="E11" s="83"/>
      <c r="F11" s="84"/>
      <c r="G11" s="85">
        <f t="shared" si="0"/>
        <v>0</v>
      </c>
      <c r="H11" s="86">
        <f t="shared" si="1"/>
        <v>0</v>
      </c>
      <c r="I11" s="112" t="s">
        <v>16</v>
      </c>
      <c r="K11" s="19">
        <f t="shared" si="2"/>
        <v>0</v>
      </c>
    </row>
    <row r="12" spans="1:11" ht="19.5">
      <c r="A12" s="79"/>
      <c r="B12" s="80"/>
      <c r="C12" s="81"/>
      <c r="D12" s="82"/>
      <c r="E12" s="83"/>
      <c r="F12" s="84"/>
      <c r="G12" s="85">
        <f t="shared" si="0"/>
        <v>0</v>
      </c>
      <c r="H12" s="86">
        <f t="shared" si="1"/>
        <v>0</v>
      </c>
      <c r="K12" s="19">
        <f t="shared" si="2"/>
        <v>0</v>
      </c>
    </row>
    <row r="13" spans="1:11" ht="20.25" thickBot="1">
      <c r="A13" s="79"/>
      <c r="B13" s="80"/>
      <c r="C13" s="81"/>
      <c r="D13" s="82"/>
      <c r="E13" s="83"/>
      <c r="F13" s="84"/>
      <c r="G13" s="85">
        <f>SUM(E13:F13)</f>
        <v>0</v>
      </c>
      <c r="H13" s="86">
        <f>SUM(G13-D13)</f>
        <v>0</v>
      </c>
      <c r="K13" s="19">
        <f t="shared" si="2"/>
        <v>0</v>
      </c>
    </row>
    <row r="14" spans="1:11" ht="20.25" thickBot="1">
      <c r="A14" s="79"/>
      <c r="B14" s="80"/>
      <c r="C14" s="81"/>
      <c r="D14" s="82"/>
      <c r="E14" s="83"/>
      <c r="F14" s="84"/>
      <c r="G14" s="85">
        <f t="shared" ref="G14" si="3">SUM(E14:F14)</f>
        <v>0</v>
      </c>
      <c r="H14" s="86">
        <f t="shared" ref="H14" si="4">SUM(G14-D14)</f>
        <v>0</v>
      </c>
      <c r="I14" s="113" t="s">
        <v>17</v>
      </c>
      <c r="K14" s="19">
        <f t="shared" si="2"/>
        <v>0</v>
      </c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203" t="s">
        <v>33</v>
      </c>
      <c r="B20" s="204"/>
      <c r="C20" s="204"/>
      <c r="D20" s="204"/>
      <c r="E20" s="204"/>
      <c r="F20" s="204"/>
      <c r="G20" s="204"/>
      <c r="H20" s="205"/>
    </row>
    <row r="21" spans="1:11" ht="20.25" hidden="1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5" t="s">
        <v>3</v>
      </c>
      <c r="G21" s="14" t="s">
        <v>4</v>
      </c>
      <c r="H21" s="16" t="s">
        <v>5</v>
      </c>
      <c r="K21" s="98" t="s">
        <v>24</v>
      </c>
    </row>
    <row r="22" spans="1:11" ht="20.25" hidden="1" thickBot="1">
      <c r="A22" s="79"/>
      <c r="B22" s="80"/>
      <c r="C22" s="81"/>
      <c r="D22" s="82"/>
      <c r="E22" s="83"/>
      <c r="F22" s="84"/>
      <c r="G22" s="85">
        <f t="shared" ref="G22:G24" si="5">SUM(E22:F22)</f>
        <v>0</v>
      </c>
      <c r="H22" s="86">
        <f t="shared" ref="H22:H24" si="6">SUM(G22-D22)</f>
        <v>0</v>
      </c>
      <c r="I22" s="21" t="s">
        <v>15</v>
      </c>
      <c r="K22" s="19">
        <f t="shared" ref="K22:K28" si="7">(F22-D22*0.5)</f>
        <v>0</v>
      </c>
    </row>
    <row r="23" spans="1:11" ht="20.25" hidden="1" thickBot="1">
      <c r="A23" s="79"/>
      <c r="B23" s="80"/>
      <c r="C23" s="81"/>
      <c r="D23" s="82"/>
      <c r="E23" s="83"/>
      <c r="F23" s="84"/>
      <c r="G23" s="85">
        <f t="shared" si="5"/>
        <v>0</v>
      </c>
      <c r="H23" s="86">
        <f t="shared" si="6"/>
        <v>0</v>
      </c>
      <c r="I23" s="21" t="s">
        <v>16</v>
      </c>
      <c r="K23" s="19">
        <f t="shared" si="7"/>
        <v>0</v>
      </c>
    </row>
    <row r="24" spans="1:11" ht="20.25" hidden="1" thickBot="1">
      <c r="A24" s="79"/>
      <c r="B24" s="80"/>
      <c r="C24" s="81"/>
      <c r="D24" s="82"/>
      <c r="E24" s="83"/>
      <c r="F24" s="84"/>
      <c r="G24" s="85">
        <f t="shared" si="5"/>
        <v>0</v>
      </c>
      <c r="H24" s="86">
        <f t="shared" si="6"/>
        <v>0</v>
      </c>
      <c r="I24" s="25" t="s">
        <v>17</v>
      </c>
      <c r="K24" s="19">
        <f t="shared" si="7"/>
        <v>0</v>
      </c>
    </row>
    <row r="25" spans="1:11" ht="19.5" hidden="1">
      <c r="A25" s="79"/>
      <c r="B25" s="80"/>
      <c r="C25" s="81"/>
      <c r="D25" s="82"/>
      <c r="E25" s="83"/>
      <c r="F25" s="84"/>
      <c r="G25" s="85">
        <f t="shared" ref="G25" si="8">SUM(E25:F25)</f>
        <v>0</v>
      </c>
      <c r="H25" s="86">
        <f t="shared" ref="H25" si="9">SUM(G25-D25)</f>
        <v>0</v>
      </c>
      <c r="K25" s="19">
        <f t="shared" si="7"/>
        <v>0</v>
      </c>
    </row>
    <row r="26" spans="1:11" ht="19.5" hidden="1">
      <c r="A26" s="79"/>
      <c r="B26" s="80"/>
      <c r="C26" s="81"/>
      <c r="D26" s="82"/>
      <c r="E26" s="83"/>
      <c r="F26" s="84"/>
      <c r="G26" s="85">
        <f t="shared" ref="G26:G28" si="10">SUM(E26:F26)</f>
        <v>0</v>
      </c>
      <c r="H26" s="86">
        <f t="shared" ref="H26:H28" si="11">SUM(G26-D26)</f>
        <v>0</v>
      </c>
      <c r="K26" s="19">
        <f t="shared" si="7"/>
        <v>0</v>
      </c>
    </row>
    <row r="27" spans="1:11" ht="19.5" hidden="1">
      <c r="A27" s="79"/>
      <c r="B27" s="80"/>
      <c r="C27" s="81"/>
      <c r="D27" s="82"/>
      <c r="E27" s="83"/>
      <c r="F27" s="84"/>
      <c r="G27" s="85">
        <f t="shared" si="10"/>
        <v>0</v>
      </c>
      <c r="H27" s="86">
        <f t="shared" si="11"/>
        <v>0</v>
      </c>
      <c r="K27" s="19">
        <f t="shared" si="7"/>
        <v>0</v>
      </c>
    </row>
    <row r="28" spans="1:11" ht="19.5" hidden="1">
      <c r="A28" s="79"/>
      <c r="B28" s="80"/>
      <c r="C28" s="81"/>
      <c r="D28" s="82"/>
      <c r="E28" s="83"/>
      <c r="F28" s="84"/>
      <c r="G28" s="85">
        <f t="shared" si="10"/>
        <v>0</v>
      </c>
      <c r="H28" s="86">
        <f t="shared" si="11"/>
        <v>0</v>
      </c>
      <c r="K28" s="19">
        <f t="shared" si="7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2"/>
  <sheetViews>
    <sheetView zoomScale="85" zoomScaleNormal="85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4" customWidth="1"/>
    <col min="4" max="6" width="4.85546875" style="9" bestFit="1" customWidth="1"/>
    <col min="7" max="7" width="10.28515625" style="9" bestFit="1" customWidth="1"/>
    <col min="8" max="8" width="4.85546875" style="27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39" t="str">
        <f>JUV!A1</f>
        <v>MAR DEL PLATA GOLF CLUB</v>
      </c>
      <c r="B1" s="239"/>
      <c r="C1" s="239"/>
      <c r="D1" s="239"/>
      <c r="E1" s="239"/>
      <c r="F1" s="239"/>
      <c r="G1" s="239"/>
      <c r="H1" s="239"/>
      <c r="I1" s="10"/>
      <c r="J1" s="32"/>
    </row>
    <row r="2" spans="1:10">
      <c r="A2" s="240" t="str">
        <f>JUV!A2</f>
        <v>Cancha Nueva</v>
      </c>
      <c r="B2" s="240"/>
      <c r="C2" s="240"/>
      <c r="D2" s="240"/>
      <c r="E2" s="240"/>
      <c r="F2" s="240"/>
      <c r="G2" s="240"/>
      <c r="H2" s="240"/>
      <c r="I2" s="10"/>
      <c r="J2" s="32"/>
    </row>
    <row r="3" spans="1:10">
      <c r="A3" s="241" t="s">
        <v>7</v>
      </c>
      <c r="B3" s="241"/>
      <c r="C3" s="241"/>
      <c r="D3" s="241"/>
      <c r="E3" s="241"/>
      <c r="F3" s="241"/>
      <c r="G3" s="241"/>
      <c r="H3" s="241"/>
      <c r="I3" s="10"/>
      <c r="J3" s="32"/>
    </row>
    <row r="4" spans="1:10">
      <c r="A4" s="242" t="s">
        <v>11</v>
      </c>
      <c r="B4" s="242"/>
      <c r="C4" s="242"/>
      <c r="D4" s="242"/>
      <c r="E4" s="242"/>
      <c r="F4" s="242"/>
      <c r="G4" s="242"/>
      <c r="H4" s="242"/>
      <c r="I4" s="10"/>
      <c r="J4" s="32"/>
    </row>
    <row r="5" spans="1:10">
      <c r="A5" s="239" t="str">
        <f>JUV!A5</f>
        <v>DOS VUELTAS DE 9 HOYOS MEDAL PLAY</v>
      </c>
      <c r="B5" s="239"/>
      <c r="C5" s="239"/>
      <c r="D5" s="239"/>
      <c r="E5" s="239"/>
      <c r="F5" s="239"/>
      <c r="G5" s="239"/>
      <c r="H5" s="239"/>
      <c r="I5" s="10"/>
      <c r="J5" s="32"/>
    </row>
    <row r="6" spans="1:10" ht="20.25" thickBot="1">
      <c r="A6" s="239" t="str">
        <f>JUV!A6</f>
        <v>DOMINGO 24 DE NOVIEMBRE DE 2024</v>
      </c>
      <c r="B6" s="239"/>
      <c r="C6" s="239"/>
      <c r="D6" s="239"/>
      <c r="E6" s="239"/>
      <c r="F6" s="239"/>
      <c r="G6" s="239"/>
      <c r="H6" s="239"/>
      <c r="I6" s="10"/>
      <c r="J6" s="32"/>
    </row>
    <row r="7" spans="1:10" ht="20.25" hidden="1" thickBot="1">
      <c r="A7" s="246" t="str">
        <f>JUV!A20</f>
        <v>DAMAS JUVENILES (Clases 99- 00- 01- 02 - 03 - 04 y 05)</v>
      </c>
      <c r="B7" s="247"/>
      <c r="C7" s="247"/>
      <c r="D7" s="247"/>
      <c r="E7" s="247"/>
      <c r="F7" s="247"/>
      <c r="G7" s="247"/>
      <c r="H7" s="248"/>
      <c r="I7" s="10"/>
      <c r="J7" s="32"/>
    </row>
    <row r="8" spans="1:10" ht="20.25" hidden="1" thickBot="1">
      <c r="A8" s="4" t="s">
        <v>6</v>
      </c>
      <c r="B8" s="11" t="s">
        <v>9</v>
      </c>
      <c r="C8" s="22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2"/>
    </row>
    <row r="9" spans="1:10" ht="20.100000000000001" hidden="1" customHeight="1" thickBot="1">
      <c r="A9" s="13">
        <f>JUV!A22</f>
        <v>0</v>
      </c>
      <c r="B9" s="18">
        <f>JUV!B22</f>
        <v>0</v>
      </c>
      <c r="C9" s="23">
        <f>JUV!C22</f>
        <v>0</v>
      </c>
      <c r="D9" s="19">
        <f>JUV!D22</f>
        <v>0</v>
      </c>
      <c r="E9" s="19">
        <f>JUV!E22</f>
        <v>0</v>
      </c>
      <c r="F9" s="19">
        <f>JUV!F22</f>
        <v>0</v>
      </c>
      <c r="G9" s="19">
        <f>JUV!G22</f>
        <v>0</v>
      </c>
      <c r="H9" s="26" t="s">
        <v>10</v>
      </c>
      <c r="I9" s="11" t="s">
        <v>15</v>
      </c>
      <c r="J9" s="32"/>
    </row>
    <row r="10" spans="1:10" ht="20.100000000000001" hidden="1" customHeight="1" thickBot="1">
      <c r="A10" s="13">
        <f>JUV!A23</f>
        <v>0</v>
      </c>
      <c r="B10" s="18">
        <f>JUV!B23</f>
        <v>0</v>
      </c>
      <c r="C10" s="23">
        <f>JUV!C23</f>
        <v>0</v>
      </c>
      <c r="D10" s="19">
        <f>JUV!D23</f>
        <v>0</v>
      </c>
      <c r="E10" s="19">
        <f>JUV!E23</f>
        <v>0</v>
      </c>
      <c r="F10" s="19">
        <f>JUV!F23</f>
        <v>0</v>
      </c>
      <c r="G10" s="19">
        <f>JUV!G23</f>
        <v>0</v>
      </c>
      <c r="H10" s="26" t="s">
        <v>10</v>
      </c>
      <c r="I10" s="11" t="s">
        <v>16</v>
      </c>
      <c r="J10" s="32"/>
    </row>
    <row r="11" spans="1:10" ht="18.75" hidden="1" customHeight="1" thickBot="1">
      <c r="A11" s="13"/>
      <c r="B11" s="18"/>
      <c r="C11" s="23"/>
      <c r="D11" s="19"/>
      <c r="E11" s="19"/>
      <c r="F11" s="19"/>
      <c r="G11" s="19">
        <f>JUV!G24</f>
        <v>0</v>
      </c>
      <c r="H11" s="26">
        <f>SUM(G11-D11)</f>
        <v>0</v>
      </c>
      <c r="I11" s="11" t="s">
        <v>17</v>
      </c>
      <c r="J11" s="32"/>
    </row>
    <row r="12" spans="1:10" ht="20.100000000000001" hidden="1" customHeight="1" thickBot="1">
      <c r="A12" s="13"/>
      <c r="B12" s="18"/>
      <c r="C12" s="23"/>
      <c r="D12" s="19"/>
      <c r="E12" s="19"/>
      <c r="F12" s="19"/>
      <c r="G12" s="19">
        <f>JUV!G25</f>
        <v>0</v>
      </c>
      <c r="H12" s="26">
        <f>SUM(G12-D12)</f>
        <v>0</v>
      </c>
      <c r="I12" s="11" t="s">
        <v>18</v>
      </c>
      <c r="J12" s="32"/>
    </row>
    <row r="13" spans="1:10" ht="20.25" hidden="1" thickBot="1">
      <c r="A13" s="246" t="str">
        <f>JUV!A8</f>
        <v>CABALLEROS JUVENILES (Clases 99- 00- 01- 02 - 03 - 04 y 05)</v>
      </c>
      <c r="B13" s="247"/>
      <c r="C13" s="247"/>
      <c r="D13" s="247"/>
      <c r="E13" s="247"/>
      <c r="F13" s="247"/>
      <c r="G13" s="247"/>
      <c r="H13" s="248"/>
      <c r="I13" s="1"/>
      <c r="J13" s="32"/>
    </row>
    <row r="14" spans="1:10" ht="20.25" hidden="1" thickBot="1">
      <c r="A14" s="4" t="s">
        <v>0</v>
      </c>
      <c r="B14" s="11" t="s">
        <v>9</v>
      </c>
      <c r="C14" s="22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2"/>
    </row>
    <row r="15" spans="1:10" ht="20.100000000000001" hidden="1" customHeight="1" thickBot="1">
      <c r="A15" s="13">
        <f>JUV!A10</f>
        <v>0</v>
      </c>
      <c r="B15" s="18">
        <f>JUV!B10</f>
        <v>0</v>
      </c>
      <c r="C15" s="23">
        <f>JUV!C10</f>
        <v>0</v>
      </c>
      <c r="D15" s="19">
        <f>JUV!D10</f>
        <v>0</v>
      </c>
      <c r="E15" s="19">
        <f>JUV!E10</f>
        <v>0</v>
      </c>
      <c r="F15" s="19">
        <f>JUV!F10</f>
        <v>0</v>
      </c>
      <c r="G15" s="19">
        <f>JUV!G10</f>
        <v>0</v>
      </c>
      <c r="H15" s="26" t="s">
        <v>10</v>
      </c>
      <c r="I15" s="11" t="s">
        <v>15</v>
      </c>
      <c r="J15" s="32"/>
    </row>
    <row r="16" spans="1:10" ht="20.100000000000001" hidden="1" customHeight="1" thickBot="1">
      <c r="A16" s="13">
        <f>JUV!A11</f>
        <v>0</v>
      </c>
      <c r="B16" s="18">
        <f>JUV!B11</f>
        <v>0</v>
      </c>
      <c r="C16" s="23">
        <f>JUV!C11</f>
        <v>0</v>
      </c>
      <c r="D16" s="19">
        <f>JUV!D11</f>
        <v>0</v>
      </c>
      <c r="E16" s="19">
        <f>JUV!E11</f>
        <v>0</v>
      </c>
      <c r="F16" s="19">
        <f>JUV!F11</f>
        <v>0</v>
      </c>
      <c r="G16" s="19">
        <f>JUV!G11</f>
        <v>0</v>
      </c>
      <c r="H16" s="26">
        <f>SUM(G16-D16)</f>
        <v>0</v>
      </c>
      <c r="I16" s="11" t="s">
        <v>16</v>
      </c>
      <c r="J16" s="32"/>
    </row>
    <row r="17" spans="1:10" ht="18.75" hidden="1" customHeight="1" thickBot="1">
      <c r="A17" s="13"/>
      <c r="B17" s="18"/>
      <c r="C17" s="23"/>
      <c r="D17" s="19"/>
      <c r="E17" s="19"/>
      <c r="F17" s="19"/>
      <c r="G17" s="19">
        <f>SUM(E17:F17)</f>
        <v>0</v>
      </c>
      <c r="H17" s="26">
        <f>SUM(G17-D17)</f>
        <v>0</v>
      </c>
      <c r="I17" s="11" t="s">
        <v>17</v>
      </c>
      <c r="J17" s="32"/>
    </row>
    <row r="18" spans="1:10" ht="20.100000000000001" hidden="1" customHeight="1" thickBot="1">
      <c r="A18" s="13"/>
      <c r="B18" s="18"/>
      <c r="C18" s="23"/>
      <c r="D18" s="19"/>
      <c r="E18" s="19"/>
      <c r="F18" s="19"/>
      <c r="G18" s="19">
        <f>JUV!G31</f>
        <v>0</v>
      </c>
      <c r="H18" s="26">
        <f>SUM(G18-D18)</f>
        <v>0</v>
      </c>
      <c r="I18" s="11" t="s">
        <v>18</v>
      </c>
      <c r="J18" s="32"/>
    </row>
    <row r="19" spans="1:10" ht="20.25" thickBot="1">
      <c r="A19" s="246" t="str">
        <f>'M 18'!A32:H32</f>
        <v>DAMAS CATEGORIA UNICA</v>
      </c>
      <c r="B19" s="247"/>
      <c r="C19" s="247"/>
      <c r="D19" s="247"/>
      <c r="E19" s="247"/>
      <c r="F19" s="247"/>
      <c r="G19" s="247"/>
      <c r="H19" s="248"/>
      <c r="I19" s="1"/>
      <c r="J19" s="32"/>
    </row>
    <row r="20" spans="1:10" ht="20.25" thickBot="1">
      <c r="A20" s="4" t="s">
        <v>6</v>
      </c>
      <c r="B20" s="11" t="s">
        <v>9</v>
      </c>
      <c r="C20" s="22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2"/>
    </row>
    <row r="21" spans="1:10" ht="20.100000000000001" customHeight="1" thickBot="1">
      <c r="A21" s="13" t="str">
        <f>'M 18'!A34</f>
        <v>RAMPOLDI SARA ALESSIA</v>
      </c>
      <c r="B21" s="18" t="str">
        <f>'M 18'!B34</f>
        <v>CMDP</v>
      </c>
      <c r="C21" s="23">
        <f>'M 18'!C34</f>
        <v>38986</v>
      </c>
      <c r="D21" s="19">
        <f>'M 18'!D34</f>
        <v>-1</v>
      </c>
      <c r="E21" s="19">
        <f>'M 18'!E34</f>
        <v>36</v>
      </c>
      <c r="F21" s="19">
        <f>'M 18'!F34</f>
        <v>32</v>
      </c>
      <c r="G21" s="19">
        <f t="shared" ref="G21:G22" si="0">SUM(E21:F21)</f>
        <v>68</v>
      </c>
      <c r="H21" s="26" t="s">
        <v>10</v>
      </c>
      <c r="I21" s="11" t="s">
        <v>15</v>
      </c>
      <c r="J21" s="32" t="s">
        <v>197</v>
      </c>
    </row>
    <row r="22" spans="1:10" ht="20.100000000000001" customHeight="1" thickBot="1">
      <c r="A22" s="13" t="str">
        <f>'M 18'!A35</f>
        <v>DEPREZ UMMA</v>
      </c>
      <c r="B22" s="18" t="str">
        <f>'M 18'!B35</f>
        <v>SPGC</v>
      </c>
      <c r="C22" s="23">
        <f>'M 18'!C35</f>
        <v>39932</v>
      </c>
      <c r="D22" s="19">
        <f>'M 18'!D35</f>
        <v>2</v>
      </c>
      <c r="E22" s="19">
        <f>'M 18'!E35</f>
        <v>43</v>
      </c>
      <c r="F22" s="19">
        <f>'M 18'!F35</f>
        <v>35</v>
      </c>
      <c r="G22" s="19">
        <f t="shared" si="0"/>
        <v>78</v>
      </c>
      <c r="H22" s="26" t="s">
        <v>10</v>
      </c>
      <c r="I22" s="11" t="s">
        <v>16</v>
      </c>
      <c r="J22" s="32" t="s">
        <v>197</v>
      </c>
    </row>
    <row r="23" spans="1:10" ht="18.75" customHeight="1" thickBot="1">
      <c r="A23" s="13" t="s">
        <v>116</v>
      </c>
      <c r="B23" s="18" t="s">
        <v>187</v>
      </c>
      <c r="C23" s="23">
        <v>40639</v>
      </c>
      <c r="D23" s="19">
        <v>55</v>
      </c>
      <c r="E23" s="19">
        <v>53</v>
      </c>
      <c r="F23" s="19">
        <v>54</v>
      </c>
      <c r="G23" s="19">
        <f t="shared" ref="G23" si="1">SUM(E23:F23)</f>
        <v>107</v>
      </c>
      <c r="H23" s="26">
        <f>SUM(G23-D23)</f>
        <v>52</v>
      </c>
      <c r="I23" s="11" t="s">
        <v>17</v>
      </c>
      <c r="J23" s="32" t="s">
        <v>197</v>
      </c>
    </row>
    <row r="24" spans="1:10" ht="20.100000000000001" customHeight="1" thickBot="1">
      <c r="A24" s="13" t="s">
        <v>117</v>
      </c>
      <c r="B24" s="18" t="s">
        <v>53</v>
      </c>
      <c r="C24" s="23">
        <v>40795</v>
      </c>
      <c r="D24" s="19">
        <v>48</v>
      </c>
      <c r="E24" s="19">
        <v>59</v>
      </c>
      <c r="F24" s="19">
        <v>54</v>
      </c>
      <c r="G24" s="19">
        <f>SUM(E24:F24)</f>
        <v>113</v>
      </c>
      <c r="H24" s="26">
        <f>SUM(G24-D24)</f>
        <v>65</v>
      </c>
      <c r="I24" s="11" t="s">
        <v>18</v>
      </c>
      <c r="J24" s="32" t="s">
        <v>197</v>
      </c>
    </row>
    <row r="25" spans="1:10" ht="20.25" thickBot="1">
      <c r="A25" s="246" t="str">
        <f>'M 18'!A8</f>
        <v>CABALLEROS JUVENILES Y MENORES (Clases 06 - 07 - 08)</v>
      </c>
      <c r="B25" s="247"/>
      <c r="C25" s="247"/>
      <c r="D25" s="247"/>
      <c r="E25" s="247"/>
      <c r="F25" s="247"/>
      <c r="G25" s="247"/>
      <c r="H25" s="248"/>
      <c r="I25" s="1"/>
      <c r="J25" s="32"/>
    </row>
    <row r="26" spans="1:10" ht="20.25" thickBot="1">
      <c r="A26" s="4" t="s">
        <v>0</v>
      </c>
      <c r="B26" s="11" t="s">
        <v>9</v>
      </c>
      <c r="C26" s="22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2"/>
    </row>
    <row r="27" spans="1:10" ht="20.100000000000001" customHeight="1" thickBot="1">
      <c r="A27" s="13" t="str">
        <f>'M 18'!A10</f>
        <v>SAFE FRANCO</v>
      </c>
      <c r="B27" s="18" t="str">
        <f>'M 18'!B10</f>
        <v>CSCPGB</v>
      </c>
      <c r="C27" s="23">
        <f>'M 18'!C10</f>
        <v>39044</v>
      </c>
      <c r="D27" s="19">
        <f>'M 18'!D10</f>
        <v>0</v>
      </c>
      <c r="E27" s="19">
        <f>'M 18'!E10</f>
        <v>36</v>
      </c>
      <c r="F27" s="19">
        <f>'M 18'!F10</f>
        <v>34</v>
      </c>
      <c r="G27" s="19">
        <f>'M 18'!G10</f>
        <v>70</v>
      </c>
      <c r="H27" s="26" t="s">
        <v>10</v>
      </c>
      <c r="I27" s="11" t="s">
        <v>15</v>
      </c>
      <c r="J27" s="32" t="s">
        <v>197</v>
      </c>
    </row>
    <row r="28" spans="1:10" ht="20.100000000000001" customHeight="1" thickBot="1">
      <c r="A28" s="13" t="str">
        <f>'M 18'!A11</f>
        <v>LEOFANTI DANTE SALVADOR</v>
      </c>
      <c r="B28" s="18" t="str">
        <f>'M 18'!B11</f>
        <v>SPGC</v>
      </c>
      <c r="C28" s="23">
        <f>'M 18'!C11</f>
        <v>38833</v>
      </c>
      <c r="D28" s="19">
        <f>'M 18'!D11</f>
        <v>0</v>
      </c>
      <c r="E28" s="19">
        <f>'M 18'!E11</f>
        <v>37</v>
      </c>
      <c r="F28" s="19">
        <f>'M 18'!F11</f>
        <v>34</v>
      </c>
      <c r="G28" s="19">
        <f>'M 18'!G11</f>
        <v>71</v>
      </c>
      <c r="H28" s="26" t="s">
        <v>10</v>
      </c>
      <c r="I28" s="11" t="s">
        <v>16</v>
      </c>
      <c r="J28" s="32" t="s">
        <v>197</v>
      </c>
    </row>
    <row r="29" spans="1:10" ht="18.75" customHeight="1" thickBot="1">
      <c r="A29" s="13" t="s">
        <v>82</v>
      </c>
      <c r="B29" s="18" t="s">
        <v>187</v>
      </c>
      <c r="C29" s="23">
        <v>38531</v>
      </c>
      <c r="D29" s="19">
        <v>26</v>
      </c>
      <c r="E29" s="19">
        <v>47</v>
      </c>
      <c r="F29" s="19">
        <v>45</v>
      </c>
      <c r="G29" s="19">
        <f t="shared" ref="G29" si="2">SUM(E29:F29)</f>
        <v>92</v>
      </c>
      <c r="H29" s="26">
        <f>SUM(G29-D29)</f>
        <v>66</v>
      </c>
      <c r="I29" s="11" t="s">
        <v>17</v>
      </c>
      <c r="J29" s="32" t="s">
        <v>197</v>
      </c>
    </row>
    <row r="30" spans="1:10" ht="20.100000000000001" customHeight="1" thickBot="1">
      <c r="A30" s="13" t="s">
        <v>88</v>
      </c>
      <c r="B30" s="18" t="s">
        <v>187</v>
      </c>
      <c r="C30" s="23">
        <v>39689</v>
      </c>
      <c r="D30" s="19">
        <v>5</v>
      </c>
      <c r="E30" s="19">
        <v>38</v>
      </c>
      <c r="F30" s="19">
        <v>37</v>
      </c>
      <c r="G30" s="19">
        <f>SUM(E30:F30)</f>
        <v>75</v>
      </c>
      <c r="H30" s="26">
        <f>SUM(G30-D30)</f>
        <v>70</v>
      </c>
      <c r="I30" s="11" t="s">
        <v>18</v>
      </c>
      <c r="J30" s="32" t="s">
        <v>197</v>
      </c>
    </row>
    <row r="31" spans="1:10" thickBot="1">
      <c r="A31" s="243" t="str">
        <f>'M 15'!A7:H7</f>
        <v>CABALLEROS MENORES DE 15 AÑOS (Clases 09 y Posteriores)</v>
      </c>
      <c r="B31" s="244"/>
      <c r="C31" s="244"/>
      <c r="D31" s="244"/>
      <c r="E31" s="244"/>
      <c r="F31" s="244"/>
      <c r="G31" s="244"/>
      <c r="H31" s="245"/>
      <c r="I31" s="1"/>
      <c r="J31" s="32"/>
    </row>
    <row r="32" spans="1:10" ht="20.25" thickBot="1">
      <c r="A32" s="4" t="s">
        <v>0</v>
      </c>
      <c r="B32" s="11" t="s">
        <v>9</v>
      </c>
      <c r="C32" s="22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0"/>
      <c r="J32" s="32"/>
    </row>
    <row r="33" spans="1:10" ht="20.100000000000001" customHeight="1" thickBot="1">
      <c r="A33" s="13" t="str">
        <f>'M 15'!A9</f>
        <v>GUERENDIAIN FERMIN</v>
      </c>
      <c r="B33" s="18" t="str">
        <f>'M 15'!B9</f>
        <v>EVTGC</v>
      </c>
      <c r="C33" s="23">
        <f>'M 15'!C9</f>
        <v>40163</v>
      </c>
      <c r="D33" s="19">
        <f>'M 15'!D9</f>
        <v>0</v>
      </c>
      <c r="E33" s="19">
        <f>'M 15'!E9</f>
        <v>38</v>
      </c>
      <c r="F33" s="19">
        <f>'M 15'!F9</f>
        <v>39</v>
      </c>
      <c r="G33" s="19">
        <f>'M 15'!G9</f>
        <v>77</v>
      </c>
      <c r="H33" s="26" t="s">
        <v>10</v>
      </c>
      <c r="I33" s="11" t="s">
        <v>15</v>
      </c>
      <c r="J33" s="32" t="s">
        <v>197</v>
      </c>
    </row>
    <row r="34" spans="1:10" ht="20.100000000000001" customHeight="1" thickBot="1">
      <c r="A34" s="13" t="str">
        <f>'M 15'!A10</f>
        <v>RAMPEZZOTTI BARTOLOME</v>
      </c>
      <c r="B34" s="18" t="str">
        <f>'M 15'!B10</f>
        <v>TGC</v>
      </c>
      <c r="C34" s="23">
        <f>'M 15'!C10</f>
        <v>40007</v>
      </c>
      <c r="D34" s="19">
        <f>'M 15'!D10</f>
        <v>5</v>
      </c>
      <c r="E34" s="19">
        <f>'M 15'!E10</f>
        <v>37</v>
      </c>
      <c r="F34" s="19">
        <f>'M 15'!F10</f>
        <v>40</v>
      </c>
      <c r="G34" s="19">
        <f>'M 15'!G10</f>
        <v>77</v>
      </c>
      <c r="H34" s="26" t="s">
        <v>10</v>
      </c>
      <c r="I34" s="11" t="s">
        <v>16</v>
      </c>
      <c r="J34" s="32" t="s">
        <v>197</v>
      </c>
    </row>
    <row r="35" spans="1:10" ht="18.75" customHeight="1" thickBot="1">
      <c r="A35" s="13" t="s">
        <v>74</v>
      </c>
      <c r="B35" s="18" t="s">
        <v>187</v>
      </c>
      <c r="C35" s="23">
        <v>40175</v>
      </c>
      <c r="D35" s="19">
        <v>13</v>
      </c>
      <c r="E35" s="19">
        <v>41</v>
      </c>
      <c r="F35" s="19">
        <v>41</v>
      </c>
      <c r="G35" s="19">
        <f t="shared" ref="G35" si="3">SUM(E35:F35)</f>
        <v>82</v>
      </c>
      <c r="H35" s="26">
        <f>SUM(G35-D35)</f>
        <v>69</v>
      </c>
      <c r="I35" s="11" t="s">
        <v>17</v>
      </c>
      <c r="J35" s="32" t="s">
        <v>197</v>
      </c>
    </row>
    <row r="36" spans="1:10" ht="20.100000000000001" hidden="1" customHeight="1" thickBot="1">
      <c r="A36" s="13"/>
      <c r="B36" s="18"/>
      <c r="C36" s="23"/>
      <c r="D36" s="19"/>
      <c r="E36" s="19"/>
      <c r="F36" s="19"/>
      <c r="G36" s="19">
        <f>SUM(E36:F36)</f>
        <v>0</v>
      </c>
      <c r="H36" s="26">
        <f>SUM(G36-D36)</f>
        <v>0</v>
      </c>
      <c r="I36" s="11" t="s">
        <v>18</v>
      </c>
      <c r="J36" s="32"/>
    </row>
    <row r="37" spans="1:10" ht="20.25" thickBot="1">
      <c r="A37" s="236" t="str">
        <f>'M 13'!A8:H8</f>
        <v>CABALLEROS MENORES DE 13 AÑOS (Clases 2011 y Posterioreres)</v>
      </c>
      <c r="B37" s="237"/>
      <c r="C37" s="237"/>
      <c r="D37" s="237"/>
      <c r="E37" s="237"/>
      <c r="F37" s="237"/>
      <c r="G37" s="237"/>
      <c r="H37" s="238"/>
      <c r="I37" s="10"/>
      <c r="J37" s="32"/>
    </row>
    <row r="38" spans="1:10" ht="20.25" thickBot="1">
      <c r="A38" s="4" t="s">
        <v>0</v>
      </c>
      <c r="B38" s="11" t="s">
        <v>9</v>
      </c>
      <c r="C38" s="22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3" t="str">
        <f>'M 13'!A10</f>
        <v>BERRETA VAZQUEZ VALENTIN</v>
      </c>
      <c r="B39" s="18" t="str">
        <f>'M 13'!B10</f>
        <v>SPGC</v>
      </c>
      <c r="C39" s="23">
        <f>'M 13'!C10</f>
        <v>40544</v>
      </c>
      <c r="D39" s="19">
        <f>'M 13'!D10</f>
        <v>12</v>
      </c>
      <c r="E39" s="19">
        <f>'M 13'!E10</f>
        <v>38</v>
      </c>
      <c r="F39" s="19">
        <f>'M 13'!F10</f>
        <v>40</v>
      </c>
      <c r="G39" s="19">
        <f>'M 13'!G10</f>
        <v>78</v>
      </c>
      <c r="H39" s="26" t="s">
        <v>10</v>
      </c>
      <c r="I39" s="11" t="s">
        <v>15</v>
      </c>
      <c r="J39" s="93" t="s">
        <v>197</v>
      </c>
    </row>
    <row r="40" spans="1:10" ht="20.100000000000001" customHeight="1" thickBot="1">
      <c r="A40" s="13" t="str">
        <f>'M 13'!A11</f>
        <v>HAUQUI MANUEL</v>
      </c>
      <c r="B40" s="18" t="str">
        <f>'M 13'!B11</f>
        <v>GCD</v>
      </c>
      <c r="C40" s="23">
        <f>'M 13'!C11</f>
        <v>41174</v>
      </c>
      <c r="D40" s="19">
        <f>'M 13'!D11</f>
        <v>15</v>
      </c>
      <c r="E40" s="19">
        <f>'M 13'!E11</f>
        <v>39</v>
      </c>
      <c r="F40" s="19">
        <f>'M 13'!F11</f>
        <v>46</v>
      </c>
      <c r="G40" s="19">
        <f>'M 13'!G11</f>
        <v>85</v>
      </c>
      <c r="H40" s="26" t="s">
        <v>10</v>
      </c>
      <c r="I40" s="11" t="s">
        <v>16</v>
      </c>
      <c r="J40" s="32" t="s">
        <v>197</v>
      </c>
    </row>
    <row r="41" spans="1:10" ht="18.75" customHeight="1" thickBot="1">
      <c r="A41" s="13" t="s">
        <v>65</v>
      </c>
      <c r="B41" s="18" t="s">
        <v>183</v>
      </c>
      <c r="C41" s="23">
        <v>41775</v>
      </c>
      <c r="D41" s="19">
        <v>24</v>
      </c>
      <c r="E41" s="19">
        <v>47</v>
      </c>
      <c r="F41" s="19">
        <v>48</v>
      </c>
      <c r="G41" s="19">
        <f t="shared" ref="G41" si="4">SUM(E41:F41)</f>
        <v>95</v>
      </c>
      <c r="H41" s="26">
        <f>SUM(G41-D41)</f>
        <v>71</v>
      </c>
      <c r="I41" s="11" t="s">
        <v>17</v>
      </c>
      <c r="J41" s="32" t="s">
        <v>197</v>
      </c>
    </row>
    <row r="42" spans="1:10" ht="20.100000000000001" customHeight="1" thickBot="1">
      <c r="A42" s="13" t="s">
        <v>190</v>
      </c>
      <c r="B42" s="18" t="s">
        <v>186</v>
      </c>
      <c r="C42" s="23">
        <v>41137</v>
      </c>
      <c r="D42" s="19">
        <v>15</v>
      </c>
      <c r="E42" s="19">
        <v>44</v>
      </c>
      <c r="F42" s="19">
        <v>48</v>
      </c>
      <c r="G42" s="19">
        <f>SUM(E42:F42)</f>
        <v>92</v>
      </c>
      <c r="H42" s="26">
        <f>SUM(G42-D42)</f>
        <v>77</v>
      </c>
      <c r="I42" s="11" t="s">
        <v>18</v>
      </c>
      <c r="J42" s="32" t="s">
        <v>197</v>
      </c>
    </row>
  </sheetData>
  <sortState xmlns:xlrd2="http://schemas.microsoft.com/office/spreadsheetml/2017/richdata2" ref="A41:H42">
    <sortCondition ref="H41:H42"/>
  </sortState>
  <mergeCells count="12"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9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39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39" t="str">
        <f>JUV!A1</f>
        <v>MAR DEL PLATA GOLF CLUB</v>
      </c>
      <c r="B1" s="239"/>
      <c r="C1" s="239"/>
      <c r="D1" s="239"/>
      <c r="E1" s="53"/>
      <c r="H1" s="32"/>
    </row>
    <row r="2" spans="1:8" ht="19.5">
      <c r="A2" s="239" t="str">
        <f>JUV!A2</f>
        <v>Cancha Nueva</v>
      </c>
      <c r="B2" s="239"/>
      <c r="C2" s="239"/>
      <c r="D2" s="239"/>
      <c r="E2" s="53"/>
      <c r="H2" s="32"/>
    </row>
    <row r="3" spans="1:8" ht="19.5">
      <c r="A3" s="239" t="str">
        <f>JUV!A3</f>
        <v>FEDERACION REGIONAL DE GOLF MAR Y SIERRAS</v>
      </c>
      <c r="B3" s="239"/>
      <c r="C3" s="239"/>
      <c r="D3" s="239"/>
      <c r="E3" s="53"/>
      <c r="H3" s="32"/>
    </row>
    <row r="4" spans="1:8" ht="19.5">
      <c r="A4" s="242" t="s">
        <v>12</v>
      </c>
      <c r="B4" s="242"/>
      <c r="C4" s="242"/>
      <c r="D4" s="242"/>
      <c r="E4" s="53"/>
      <c r="H4" s="32"/>
    </row>
    <row r="5" spans="1:8" ht="19.5">
      <c r="A5" s="239" t="s">
        <v>14</v>
      </c>
      <c r="B5" s="239"/>
      <c r="C5" s="239"/>
      <c r="D5" s="239"/>
      <c r="E5" s="53"/>
      <c r="H5" s="32"/>
    </row>
    <row r="6" spans="1:8" ht="19.5">
      <c r="A6" s="239" t="str">
        <f>JUV!A6</f>
        <v>DOMINGO 24 DE NOVIEMBRE DE 2024</v>
      </c>
      <c r="B6" s="239"/>
      <c r="C6" s="239"/>
      <c r="D6" s="239"/>
      <c r="E6" s="53"/>
      <c r="H6" s="32"/>
    </row>
    <row r="7" spans="1:8" ht="20.25" thickBot="1">
      <c r="A7" s="33"/>
      <c r="B7" s="48"/>
      <c r="C7" s="33"/>
      <c r="D7" s="48"/>
      <c r="E7" s="53"/>
      <c r="H7" s="32"/>
    </row>
    <row r="8" spans="1:8" ht="20.25" thickBot="1">
      <c r="A8" s="246" t="str">
        <f>ALBATROS!A15</f>
        <v>ALBATROS - DAMAS CLASES 11 Y 12 -</v>
      </c>
      <c r="B8" s="247"/>
      <c r="C8" s="247"/>
      <c r="D8" s="247"/>
      <c r="E8" s="247"/>
      <c r="F8" s="248"/>
      <c r="H8" s="32"/>
    </row>
    <row r="9" spans="1:8" s="33" customFormat="1" ht="20.25" thickBot="1">
      <c r="A9" s="15" t="s">
        <v>6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32"/>
    </row>
    <row r="10" spans="1:8" ht="20.25" thickBot="1">
      <c r="A10" s="34" t="str">
        <f>ALBATROS!A17</f>
        <v>FERNANDEZ RAFAELA</v>
      </c>
      <c r="B10" s="45" t="str">
        <f>ALBATROS!B17</f>
        <v>NGC</v>
      </c>
      <c r="C10" s="35">
        <f>ALBATROS!C17</f>
        <v>41179</v>
      </c>
      <c r="D10" s="45">
        <f>ALBATROS!D17</f>
        <v>29</v>
      </c>
      <c r="E10" s="55">
        <f>ALBATROS!E17</f>
        <v>66</v>
      </c>
      <c r="F10" s="54" t="s">
        <v>10</v>
      </c>
      <c r="G10" s="11" t="s">
        <v>15</v>
      </c>
      <c r="H10" s="32" t="s">
        <v>197</v>
      </c>
    </row>
    <row r="11" spans="1:8" ht="20.25" hidden="1" thickBot="1">
      <c r="A11" s="34" t="e">
        <f>ALBATROS!#REF!</f>
        <v>#REF!</v>
      </c>
      <c r="B11" s="45" t="e">
        <f>ALBATROS!#REF!</f>
        <v>#REF!</v>
      </c>
      <c r="C11" s="35" t="e">
        <f>ALBATROS!#REF!</f>
        <v>#REF!</v>
      </c>
      <c r="D11" s="45" t="e">
        <f>ALBATROS!#REF!</f>
        <v>#REF!</v>
      </c>
      <c r="E11" s="55" t="e">
        <f>ALBATROS!#REF!</f>
        <v>#REF!</v>
      </c>
      <c r="F11" s="56" t="e">
        <f>(E11-D11)</f>
        <v>#REF!</v>
      </c>
      <c r="G11" s="11" t="s">
        <v>17</v>
      </c>
      <c r="H11" s="32"/>
    </row>
    <row r="12" spans="1:8" ht="20.25" hidden="1" thickBot="1">
      <c r="A12" s="34"/>
      <c r="B12" s="45"/>
      <c r="C12" s="35"/>
      <c r="D12" s="45"/>
      <c r="E12" s="55"/>
      <c r="F12" s="56">
        <f>(E12-D12)</f>
        <v>0</v>
      </c>
      <c r="G12" s="11" t="s">
        <v>17</v>
      </c>
      <c r="H12" s="32"/>
    </row>
    <row r="13" spans="1:8" ht="19.5" thickBot="1">
      <c r="C13" s="37"/>
      <c r="E13" s="53"/>
      <c r="H13" s="32"/>
    </row>
    <row r="14" spans="1:8" ht="20.25" thickBot="1">
      <c r="A14" s="246" t="str">
        <f>ALBATROS!A8</f>
        <v>ALBATROS - CABALLEROS CLASES 11 Y 12 -</v>
      </c>
      <c r="B14" s="247"/>
      <c r="C14" s="247"/>
      <c r="D14" s="247"/>
      <c r="E14" s="247"/>
      <c r="F14" s="248"/>
      <c r="H14" s="32"/>
    </row>
    <row r="15" spans="1:8" s="48" customFormat="1" ht="20.25" thickBot="1">
      <c r="A15" s="15" t="s">
        <v>0</v>
      </c>
      <c r="B15" s="50" t="s">
        <v>9</v>
      </c>
      <c r="C15" s="50" t="s">
        <v>21</v>
      </c>
      <c r="D15" s="51" t="s">
        <v>1</v>
      </c>
      <c r="E15" s="4" t="s">
        <v>4</v>
      </c>
      <c r="F15" s="4" t="s">
        <v>5</v>
      </c>
      <c r="H15" s="32"/>
    </row>
    <row r="16" spans="1:8" ht="20.25" thickBot="1">
      <c r="A16" s="34" t="str">
        <f>ALBATROS!A10</f>
        <v>KUHLMANN FERMIN</v>
      </c>
      <c r="B16" s="45" t="str">
        <f>ALBATROS!B10</f>
        <v>NGC</v>
      </c>
      <c r="C16" s="35">
        <f>ALBATROS!C10</f>
        <v>40941</v>
      </c>
      <c r="D16" s="45">
        <f>ALBATROS!D10</f>
        <v>19</v>
      </c>
      <c r="E16" s="55">
        <f>ALBATROS!E10</f>
        <v>46</v>
      </c>
      <c r="F16" s="54" t="s">
        <v>10</v>
      </c>
      <c r="G16" s="11" t="s">
        <v>15</v>
      </c>
      <c r="H16" s="32" t="s">
        <v>197</v>
      </c>
    </row>
    <row r="17" spans="1:8" ht="20.25" thickBot="1">
      <c r="A17" s="34" t="str">
        <f>ALBATROS!A11</f>
        <v>BENEITEZ CASTRO FELIPE</v>
      </c>
      <c r="B17" s="45" t="str">
        <f>ALBATROS!B11</f>
        <v>SPGC</v>
      </c>
      <c r="C17" s="35">
        <f>ALBATROS!C11</f>
        <v>41178</v>
      </c>
      <c r="D17" s="45">
        <f>ALBATROS!D11</f>
        <v>21</v>
      </c>
      <c r="E17" s="55">
        <f>ALBATROS!E11</f>
        <v>68</v>
      </c>
      <c r="F17" s="54" t="s">
        <v>10</v>
      </c>
      <c r="G17" s="11" t="s">
        <v>17</v>
      </c>
      <c r="H17" s="32" t="s">
        <v>197</v>
      </c>
    </row>
    <row r="18" spans="1:8" ht="20.25" thickBot="1">
      <c r="A18" s="34" t="s">
        <v>179</v>
      </c>
      <c r="B18" s="45" t="s">
        <v>183</v>
      </c>
      <c r="C18" s="35">
        <v>41236</v>
      </c>
      <c r="D18" s="45">
        <v>0</v>
      </c>
      <c r="E18" s="55">
        <v>70</v>
      </c>
      <c r="F18" s="56">
        <f>(E18-D18)</f>
        <v>70</v>
      </c>
      <c r="G18" s="11" t="s">
        <v>17</v>
      </c>
      <c r="H18" s="32" t="s">
        <v>197</v>
      </c>
    </row>
    <row r="19" spans="1:8" ht="19.5" thickBot="1">
      <c r="C19" s="37"/>
      <c r="E19" s="53"/>
      <c r="H19" s="32"/>
    </row>
    <row r="20" spans="1:8" ht="20.25" thickBot="1">
      <c r="A20" s="246" t="str">
        <f>EAGLES!A24</f>
        <v>EAGLES - DAMAS CLASES 13  Y  14  -</v>
      </c>
      <c r="B20" s="247"/>
      <c r="C20" s="247"/>
      <c r="D20" s="247"/>
      <c r="E20" s="247"/>
      <c r="F20" s="248"/>
      <c r="H20" s="32"/>
    </row>
    <row r="21" spans="1:8" s="48" customFormat="1" ht="20.25" thickBot="1">
      <c r="A21" s="15" t="s">
        <v>6</v>
      </c>
      <c r="B21" s="50" t="s">
        <v>9</v>
      </c>
      <c r="C21" s="50" t="s">
        <v>21</v>
      </c>
      <c r="D21" s="51" t="s">
        <v>1</v>
      </c>
      <c r="E21" s="4" t="s">
        <v>4</v>
      </c>
      <c r="F21" s="4" t="s">
        <v>5</v>
      </c>
      <c r="H21" s="32"/>
    </row>
    <row r="22" spans="1:8" ht="20.25" thickBot="1">
      <c r="A22" s="34" t="str">
        <f>EAGLES!A26</f>
        <v>CEJAS AGOSTINA</v>
      </c>
      <c r="B22" s="45" t="str">
        <f>EAGLES!B26</f>
        <v>STGC</v>
      </c>
      <c r="C22" s="35">
        <f>EAGLES!C26</f>
        <v>41461</v>
      </c>
      <c r="D22" s="45">
        <f>EAGLES!D26</f>
        <v>8</v>
      </c>
      <c r="E22" s="55">
        <f>EAGLES!E26</f>
        <v>40</v>
      </c>
      <c r="F22" s="54" t="s">
        <v>10</v>
      </c>
      <c r="G22" s="11" t="s">
        <v>15</v>
      </c>
      <c r="H22" s="32" t="s">
        <v>197</v>
      </c>
    </row>
    <row r="23" spans="1:8" ht="20.25" thickBot="1">
      <c r="A23" s="34" t="str">
        <f>EAGLES!A27</f>
        <v>CANNELLI ESMERALDA</v>
      </c>
      <c r="B23" s="45" t="str">
        <f>EAGLES!B27</f>
        <v>NGC</v>
      </c>
      <c r="C23" s="35">
        <f>EAGLES!C27</f>
        <v>41885</v>
      </c>
      <c r="D23" s="102">
        <f>EAGLES!D27</f>
        <v>11</v>
      </c>
      <c r="E23" s="55">
        <f>EAGLES!E27</f>
        <v>47</v>
      </c>
      <c r="F23" s="54" t="s">
        <v>10</v>
      </c>
      <c r="G23" s="11" t="s">
        <v>16</v>
      </c>
      <c r="H23" s="32" t="s">
        <v>197</v>
      </c>
    </row>
    <row r="24" spans="1:8" ht="20.25" thickBot="1">
      <c r="A24" s="34" t="s">
        <v>135</v>
      </c>
      <c r="B24" s="45" t="s">
        <v>184</v>
      </c>
      <c r="C24" s="35">
        <v>41423</v>
      </c>
      <c r="D24" s="45">
        <v>24</v>
      </c>
      <c r="E24" s="55">
        <v>66</v>
      </c>
      <c r="F24" s="56">
        <f>(E24-D24)</f>
        <v>42</v>
      </c>
      <c r="G24" s="11" t="s">
        <v>17</v>
      </c>
      <c r="H24" s="32" t="s">
        <v>197</v>
      </c>
    </row>
    <row r="25" spans="1:8" ht="19.5" thickBot="1">
      <c r="C25" s="37"/>
      <c r="E25" s="53"/>
      <c r="H25" s="32"/>
    </row>
    <row r="26" spans="1:8" ht="20.25" thickBot="1">
      <c r="A26" s="246" t="str">
        <f>EAGLES!A7</f>
        <v>EAGLES - CABALLEROS CLASES 13 Y 14 -</v>
      </c>
      <c r="B26" s="247"/>
      <c r="C26" s="247"/>
      <c r="D26" s="247"/>
      <c r="E26" s="247"/>
      <c r="F26" s="248"/>
      <c r="H26" s="32"/>
    </row>
    <row r="27" spans="1:8" s="48" customFormat="1" ht="20.25" thickBot="1">
      <c r="A27" s="15" t="s">
        <v>0</v>
      </c>
      <c r="B27" s="50" t="s">
        <v>9</v>
      </c>
      <c r="C27" s="50" t="s">
        <v>21</v>
      </c>
      <c r="D27" s="51" t="s">
        <v>1</v>
      </c>
      <c r="E27" s="4" t="s">
        <v>4</v>
      </c>
      <c r="F27" s="4" t="s">
        <v>5</v>
      </c>
      <c r="H27" s="32"/>
    </row>
    <row r="28" spans="1:8" ht="20.25" thickBot="1">
      <c r="A28" s="34" t="str">
        <f>EAGLES!A9</f>
        <v>CHOCO HIPOLITO</v>
      </c>
      <c r="B28" s="45" t="str">
        <f>EAGLES!B9</f>
        <v>CMDP</v>
      </c>
      <c r="C28" s="35">
        <f>EAGLES!C9</f>
        <v>41592</v>
      </c>
      <c r="D28" s="45">
        <f>EAGLES!D9</f>
        <v>8</v>
      </c>
      <c r="E28" s="55">
        <f>EAGLES!E9</f>
        <v>37</v>
      </c>
      <c r="F28" s="54" t="s">
        <v>10</v>
      </c>
      <c r="G28" s="11" t="s">
        <v>15</v>
      </c>
      <c r="H28" s="32" t="s">
        <v>197</v>
      </c>
    </row>
    <row r="29" spans="1:8" ht="20.25" thickBot="1">
      <c r="A29" s="34" t="str">
        <f>EAGLES!A10</f>
        <v>DOMINGUEZ DO AMARAL BAUTISTA</v>
      </c>
      <c r="B29" s="45" t="str">
        <f>EAGLES!B10</f>
        <v>MDPGC</v>
      </c>
      <c r="C29" s="35">
        <f>EAGLES!C10</f>
        <v>41764</v>
      </c>
      <c r="D29" s="102">
        <f>EAGLES!D10</f>
        <v>20</v>
      </c>
      <c r="E29" s="55">
        <f>EAGLES!E10</f>
        <v>44</v>
      </c>
      <c r="F29" s="54" t="s">
        <v>10</v>
      </c>
      <c r="G29" s="11" t="s">
        <v>16</v>
      </c>
      <c r="H29" s="32" t="s">
        <v>197</v>
      </c>
    </row>
    <row r="30" spans="1:8" ht="20.25" thickBot="1">
      <c r="A30" s="34" t="str">
        <f>EAGLES!A11</f>
        <v>MONTENEGRO GIL BENJAMIN</v>
      </c>
      <c r="B30" s="45" t="str">
        <f>EAGLES!B11</f>
        <v>CMDP</v>
      </c>
      <c r="C30" s="35">
        <f>EAGLES!C11</f>
        <v>41387</v>
      </c>
      <c r="D30" s="45">
        <f>EAGLES!D11</f>
        <v>13</v>
      </c>
      <c r="E30" s="55">
        <f>EAGLES!E11</f>
        <v>45</v>
      </c>
      <c r="F30" s="56">
        <f>(E30-D30)</f>
        <v>32</v>
      </c>
      <c r="G30" s="11" t="s">
        <v>17</v>
      </c>
      <c r="H30" s="32" t="s">
        <v>197</v>
      </c>
    </row>
    <row r="31" spans="1:8" ht="19.5" thickBot="1">
      <c r="C31" s="37"/>
      <c r="E31" s="53"/>
      <c r="H31" s="32"/>
    </row>
    <row r="32" spans="1:8" ht="20.25" thickBot="1">
      <c r="A32" s="246" t="str">
        <f>BIRDIES!A28</f>
        <v>BIRDIES - DAMAS CLASES 2015 Y POSTERIORES</v>
      </c>
      <c r="B32" s="247"/>
      <c r="C32" s="247"/>
      <c r="D32" s="247"/>
      <c r="E32" s="247"/>
      <c r="F32" s="248"/>
      <c r="H32" s="32"/>
    </row>
    <row r="33" spans="1:8" s="48" customFormat="1" ht="20.25" thickBot="1">
      <c r="A33" s="15" t="s">
        <v>6</v>
      </c>
      <c r="B33" s="50" t="s">
        <v>9</v>
      </c>
      <c r="C33" s="50" t="s">
        <v>21</v>
      </c>
      <c r="D33" s="51" t="s">
        <v>1</v>
      </c>
      <c r="E33" s="4" t="s">
        <v>4</v>
      </c>
      <c r="F33" s="4" t="s">
        <v>5</v>
      </c>
      <c r="H33" s="32"/>
    </row>
    <row r="34" spans="1:8" ht="20.25" thickBot="1">
      <c r="A34" s="34" t="str">
        <f>BIRDIES!A30</f>
        <v>NIZ GUADALUPE</v>
      </c>
      <c r="B34" s="45" t="str">
        <f>BIRDIES!B30</f>
        <v>GCD</v>
      </c>
      <c r="C34" s="35">
        <f>BIRDIES!C30</f>
        <v>42866</v>
      </c>
      <c r="D34" s="102">
        <f>BIRDIES!D30</f>
        <v>0</v>
      </c>
      <c r="E34" s="55">
        <f>BIRDIES!E30</f>
        <v>46</v>
      </c>
      <c r="F34" s="54" t="s">
        <v>10</v>
      </c>
      <c r="G34" s="11" t="s">
        <v>15</v>
      </c>
      <c r="H34" s="32" t="s">
        <v>197</v>
      </c>
    </row>
    <row r="35" spans="1:8" ht="20.25" thickBot="1">
      <c r="A35" s="34" t="str">
        <f>BIRDIES!A31</f>
        <v>BIONDELLI BOSSO ANGELINA</v>
      </c>
      <c r="B35" s="45" t="str">
        <f>BIRDIES!B31</f>
        <v>SPGC</v>
      </c>
      <c r="C35" s="35">
        <f>BIRDIES!C31</f>
        <v>42446</v>
      </c>
      <c r="D35" s="102">
        <f>BIRDIES!D31</f>
        <v>0</v>
      </c>
      <c r="E35" s="55">
        <f>BIRDIES!E31</f>
        <v>51</v>
      </c>
      <c r="F35" s="54" t="s">
        <v>10</v>
      </c>
      <c r="G35" s="11" t="s">
        <v>16</v>
      </c>
      <c r="H35" s="32" t="s">
        <v>197</v>
      </c>
    </row>
    <row r="36" spans="1:8" ht="20.25" thickBot="1">
      <c r="A36" s="34" t="str">
        <f>BIRDIES!A32</f>
        <v>CHOCO JOAQUINA</v>
      </c>
      <c r="B36" s="45" t="str">
        <f>BIRDIES!B32</f>
        <v>CMDP</v>
      </c>
      <c r="C36" s="35">
        <f>BIRDIES!C32</f>
        <v>42670</v>
      </c>
      <c r="D36" s="45">
        <f>BIRDIES!D32</f>
        <v>0</v>
      </c>
      <c r="E36" s="55">
        <f>BIRDIES!E32</f>
        <v>56</v>
      </c>
      <c r="F36" s="56">
        <f>(E36-D36)</f>
        <v>56</v>
      </c>
      <c r="G36" s="11" t="s">
        <v>17</v>
      </c>
      <c r="H36" s="32" t="s">
        <v>197</v>
      </c>
    </row>
    <row r="37" spans="1:8" ht="20.25" thickBot="1">
      <c r="A37" s="41"/>
      <c r="B37" s="42"/>
      <c r="C37" s="43"/>
      <c r="D37" s="49"/>
      <c r="E37" s="53"/>
      <c r="H37" s="32"/>
    </row>
    <row r="38" spans="1:8" ht="20.25" thickBot="1">
      <c r="A38" s="246" t="str">
        <f>BIRDIES!A8</f>
        <v>BIRDIES - CABALLEROS CLASES 2015 Y POSTERIORES</v>
      </c>
      <c r="B38" s="247"/>
      <c r="C38" s="247"/>
      <c r="D38" s="247"/>
      <c r="E38" s="247"/>
      <c r="F38" s="248"/>
      <c r="H38" s="32"/>
    </row>
    <row r="39" spans="1:8" s="48" customFormat="1" ht="20.25" thickBot="1">
      <c r="A39" s="15" t="s">
        <v>0</v>
      </c>
      <c r="B39" s="50" t="s">
        <v>9</v>
      </c>
      <c r="C39" s="50" t="s">
        <v>21</v>
      </c>
      <c r="D39" s="51" t="s">
        <v>1</v>
      </c>
      <c r="E39" s="4" t="s">
        <v>4</v>
      </c>
      <c r="F39" s="4" t="s">
        <v>5</v>
      </c>
      <c r="H39" s="32"/>
    </row>
    <row r="40" spans="1:8" ht="20.25" thickBot="1">
      <c r="A40" s="34" t="str">
        <f>BIRDIES!A10</f>
        <v>LAMORTE JUAN SEBASTIAN</v>
      </c>
      <c r="B40" s="45" t="str">
        <f>BIRDIES!B10</f>
        <v>CG</v>
      </c>
      <c r="C40" s="35">
        <f>BIRDIES!C10</f>
        <v>42587</v>
      </c>
      <c r="D40" s="102">
        <f>BIRDIES!D10</f>
        <v>0</v>
      </c>
      <c r="E40" s="55">
        <f>BIRDIES!E10</f>
        <v>34</v>
      </c>
      <c r="F40" s="54" t="s">
        <v>10</v>
      </c>
      <c r="G40" s="11" t="s">
        <v>15</v>
      </c>
      <c r="H40" s="32" t="s">
        <v>197</v>
      </c>
    </row>
    <row r="41" spans="1:8" ht="20.25" thickBot="1">
      <c r="A41" s="34" t="str">
        <f>BIRDIES!A11</f>
        <v>ALVAREZ AXEL JESUS</v>
      </c>
      <c r="B41" s="45" t="str">
        <f>BIRDIES!B11</f>
        <v>ML</v>
      </c>
      <c r="C41" s="35">
        <f>BIRDIES!C11</f>
        <v>42138</v>
      </c>
      <c r="D41" s="102">
        <f>BIRDIES!D11</f>
        <v>11</v>
      </c>
      <c r="E41" s="55">
        <f>BIRDIES!E11</f>
        <v>40</v>
      </c>
      <c r="F41" s="54" t="s">
        <v>10</v>
      </c>
      <c r="G41" s="11" t="s">
        <v>16</v>
      </c>
      <c r="H41" s="32" t="s">
        <v>197</v>
      </c>
    </row>
    <row r="42" spans="1:8" ht="20.25" thickBot="1">
      <c r="A42" s="34" t="str">
        <f>BIRDIES!A12</f>
        <v>FALLICO GONZALEZ JOAQUIN</v>
      </c>
      <c r="B42" s="45" t="str">
        <f>BIRDIES!B12</f>
        <v>NGC</v>
      </c>
      <c r="C42" s="35">
        <f>BIRDIES!C12</f>
        <v>42038</v>
      </c>
      <c r="D42" s="45">
        <f>BIRDIES!D12</f>
        <v>18</v>
      </c>
      <c r="E42" s="55">
        <f>BIRDIES!E12</f>
        <v>42</v>
      </c>
      <c r="F42" s="56">
        <f>(E42-D42)</f>
        <v>24</v>
      </c>
      <c r="G42" s="11" t="s">
        <v>17</v>
      </c>
      <c r="H42" s="32" t="s">
        <v>197</v>
      </c>
    </row>
    <row r="43" spans="1:8" ht="19.5">
      <c r="A43" s="41"/>
      <c r="B43" s="42"/>
      <c r="C43" s="43"/>
      <c r="D43" s="104"/>
      <c r="E43" s="103"/>
      <c r="F43" s="103"/>
      <c r="G43" s="103"/>
      <c r="H43" s="32"/>
    </row>
    <row r="44" spans="1:8" ht="19.5">
      <c r="A44" s="41"/>
      <c r="B44" s="42"/>
      <c r="C44" s="43"/>
      <c r="D44" s="104"/>
      <c r="E44" s="110"/>
      <c r="F44" s="110"/>
      <c r="G44" s="110"/>
      <c r="H44" s="32"/>
    </row>
    <row r="45" spans="1:8" ht="20.25" thickBot="1">
      <c r="A45" s="41"/>
      <c r="B45" s="42"/>
      <c r="C45" s="43"/>
      <c r="D45" s="49"/>
      <c r="E45" s="53"/>
      <c r="H45" s="32"/>
    </row>
    <row r="46" spans="1:8" ht="20.25" thickBot="1">
      <c r="A46" s="246" t="str">
        <f>PROMOCIONALES!A8</f>
        <v>PROMOCIONALES A HCP.</v>
      </c>
      <c r="B46" s="247"/>
      <c r="C46" s="247"/>
      <c r="D46" s="248"/>
      <c r="E46" s="53"/>
      <c r="H46" s="32"/>
    </row>
    <row r="47" spans="1:8" s="48" customFormat="1" ht="20.25" thickBot="1">
      <c r="A47" s="15" t="s">
        <v>0</v>
      </c>
      <c r="B47" s="50" t="s">
        <v>9</v>
      </c>
      <c r="C47" s="50" t="s">
        <v>21</v>
      </c>
      <c r="D47" s="77" t="s">
        <v>1</v>
      </c>
      <c r="E47" s="4" t="s">
        <v>4</v>
      </c>
      <c r="F47" s="4" t="s">
        <v>5</v>
      </c>
      <c r="H47" s="32"/>
    </row>
    <row r="48" spans="1:8" ht="20.25" thickBot="1">
      <c r="A48" s="34" t="str">
        <f>PROMOCIONALES!A10</f>
        <v>QUERCIA OTERO VALENTINO</v>
      </c>
      <c r="B48" s="45" t="str">
        <f>PROMOCIONALES!B10</f>
        <v>MDPGC</v>
      </c>
      <c r="C48" s="35">
        <f>PROMOCIONALES!C10</f>
        <v>40397</v>
      </c>
      <c r="D48" s="102">
        <f>PROMOCIONALES!D10</f>
        <v>0</v>
      </c>
      <c r="E48" s="55">
        <f>PROMOCIONALES!E10</f>
        <v>56</v>
      </c>
      <c r="F48" s="54" t="s">
        <v>10</v>
      </c>
      <c r="G48" s="11" t="s">
        <v>15</v>
      </c>
      <c r="H48" s="32" t="s">
        <v>197</v>
      </c>
    </row>
    <row r="49" spans="1:8" ht="20.25" hidden="1" thickBot="1">
      <c r="A49" s="34" t="e">
        <f>PROMOCIONALES!#REF!</f>
        <v>#REF!</v>
      </c>
      <c r="B49" s="45" t="e">
        <f>PROMOCIONALES!#REF!</f>
        <v>#REF!</v>
      </c>
      <c r="C49" s="35" t="e">
        <f>PROMOCIONALES!#REF!</f>
        <v>#REF!</v>
      </c>
      <c r="D49" s="78" t="e">
        <f>PROMOCIONALES!#REF!</f>
        <v>#REF!</v>
      </c>
      <c r="E49" s="55" t="e">
        <f>PROMOCIONALES!#REF!</f>
        <v>#REF!</v>
      </c>
      <c r="F49" s="56" t="e">
        <f>(E49-D49)</f>
        <v>#REF!</v>
      </c>
      <c r="G49" s="11" t="s">
        <v>16</v>
      </c>
      <c r="H49" s="32"/>
    </row>
    <row r="50" spans="1:8" ht="20.25" hidden="1" thickBot="1">
      <c r="A50" s="34" t="e">
        <f>PROMOCIONALES!#REF!</f>
        <v>#REF!</v>
      </c>
      <c r="B50" s="45" t="e">
        <f>PROMOCIONALES!#REF!</f>
        <v>#REF!</v>
      </c>
      <c r="C50" s="35" t="e">
        <f>PROMOCIONALES!#REF!</f>
        <v>#REF!</v>
      </c>
      <c r="D50" s="78" t="e">
        <f>PROMOCIONALES!#REF!</f>
        <v>#REF!</v>
      </c>
      <c r="E50" s="55" t="e">
        <f>PROMOCIONALES!#REF!</f>
        <v>#REF!</v>
      </c>
      <c r="F50" s="56" t="e">
        <f>(E50-D50)</f>
        <v>#REF!</v>
      </c>
      <c r="G50" s="11" t="s">
        <v>17</v>
      </c>
      <c r="H50" s="32"/>
    </row>
    <row r="51" spans="1:8" ht="19.5" thickBot="1">
      <c r="B51" s="9"/>
      <c r="C51" s="9"/>
      <c r="D51" s="9"/>
      <c r="E51" s="9"/>
      <c r="F51" s="9"/>
    </row>
    <row r="52" spans="1:8" ht="20.25" thickBot="1">
      <c r="A52" s="246" t="s">
        <v>13</v>
      </c>
      <c r="B52" s="247"/>
      <c r="C52" s="247"/>
      <c r="D52" s="248"/>
      <c r="E52" s="53"/>
      <c r="H52" s="32"/>
    </row>
    <row r="53" spans="1:8" ht="20.25" thickBot="1">
      <c r="A53" s="4" t="s">
        <v>0</v>
      </c>
      <c r="B53" s="4" t="s">
        <v>9</v>
      </c>
      <c r="C53" s="38" t="s">
        <v>10</v>
      </c>
      <c r="D53" s="4" t="s">
        <v>22</v>
      </c>
      <c r="E53" s="53"/>
      <c r="H53" s="32"/>
    </row>
    <row r="54" spans="1:8" ht="18" customHeight="1">
      <c r="A54" s="34" t="str">
        <f>'5 H Y H.A. Y GGII'!A10</f>
        <v>BAESSO FRANCISCO</v>
      </c>
      <c r="B54" s="45" t="str">
        <f>'5 H Y H.A. Y GGII'!B10</f>
        <v>SPGC</v>
      </c>
      <c r="C54" s="35" t="s">
        <v>10</v>
      </c>
      <c r="D54" s="36">
        <f>'5 H Y H.A. Y GGII'!C10</f>
        <v>26</v>
      </c>
      <c r="E54" s="53"/>
      <c r="H54" s="32"/>
    </row>
    <row r="55" spans="1:8" ht="18" customHeight="1">
      <c r="A55" s="34" t="str">
        <f>'5 H Y H.A. Y GGII'!A11</f>
        <v>PENISSI JUAN SEGUNDO</v>
      </c>
      <c r="B55" s="45" t="str">
        <f>'5 H Y H.A. Y GGII'!B11</f>
        <v>MDPGC</v>
      </c>
      <c r="C55" s="35" t="s">
        <v>10</v>
      </c>
      <c r="D55" s="36">
        <f>'5 H Y H.A. Y GGII'!C11</f>
        <v>29</v>
      </c>
      <c r="E55" s="53"/>
      <c r="H55" s="32"/>
    </row>
    <row r="56" spans="1:8" ht="18" customHeight="1">
      <c r="A56" s="34" t="str">
        <f>'5 H Y H.A. Y GGII'!A12</f>
        <v>VILLAOLA ROTTA MILTON</v>
      </c>
      <c r="B56" s="45" t="str">
        <f>'5 H Y H.A. Y GGII'!B12</f>
        <v>MDPGC</v>
      </c>
      <c r="C56" s="35" t="s">
        <v>10</v>
      </c>
      <c r="D56" s="36">
        <f>'5 H Y H.A. Y GGII'!C12</f>
        <v>29</v>
      </c>
      <c r="E56" s="53"/>
      <c r="H56" s="32"/>
    </row>
    <row r="57" spans="1:8" ht="18" customHeight="1">
      <c r="A57" s="34" t="str">
        <f>'5 H Y H.A. Y GGII'!A13</f>
        <v>GIACINTO LORENZO</v>
      </c>
      <c r="B57" s="45" t="str">
        <f>'5 H Y H.A. Y GGII'!B13</f>
        <v>MDPGC</v>
      </c>
      <c r="C57" s="35" t="s">
        <v>10</v>
      </c>
      <c r="D57" s="36">
        <f>'5 H Y H.A. Y GGII'!C13</f>
        <v>30</v>
      </c>
      <c r="E57" s="53"/>
      <c r="H57" s="32"/>
    </row>
    <row r="58" spans="1:8" ht="18" customHeight="1">
      <c r="A58" s="34" t="str">
        <f>'5 H Y H.A. Y GGII'!A14</f>
        <v>LOUSTAU LUPE</v>
      </c>
      <c r="B58" s="45" t="str">
        <f>'5 H Y H.A. Y GGII'!B14</f>
        <v>CMDP</v>
      </c>
      <c r="C58" s="35" t="s">
        <v>10</v>
      </c>
      <c r="D58" s="36">
        <f>'5 H Y H.A. Y GGII'!C14</f>
        <v>32</v>
      </c>
      <c r="E58" s="53"/>
      <c r="H58" s="32"/>
    </row>
    <row r="59" spans="1:8" ht="19.5">
      <c r="A59" s="34" t="str">
        <f>'5 H Y H.A. Y GGII'!A15</f>
        <v>DUARTE BETTIGA NICOLAS</v>
      </c>
      <c r="B59" s="45" t="str">
        <f>'5 H Y H.A. Y GGII'!B15</f>
        <v>CAMET</v>
      </c>
      <c r="C59" s="35" t="s">
        <v>10</v>
      </c>
      <c r="D59" s="36">
        <f>'5 H Y H.A. Y GGII'!C15</f>
        <v>32</v>
      </c>
      <c r="E59" s="9"/>
      <c r="F59" s="9"/>
    </row>
    <row r="60" spans="1:8" ht="18" customHeight="1">
      <c r="A60" s="34" t="str">
        <f>'5 H Y H.A. Y GGII'!A16</f>
        <v>DUARTE BETTIGA FRANCO</v>
      </c>
      <c r="B60" s="45" t="str">
        <f>'5 H Y H.A. Y GGII'!B16</f>
        <v>CAMET</v>
      </c>
      <c r="C60" s="35" t="s">
        <v>10</v>
      </c>
      <c r="D60" s="36">
        <f>'5 H Y H.A. Y GGII'!C16</f>
        <v>32</v>
      </c>
      <c r="E60" s="9"/>
      <c r="F60" s="9"/>
    </row>
    <row r="61" spans="1:8" ht="18" customHeight="1">
      <c r="A61" s="34" t="str">
        <f>'5 H Y H.A. Y GGII'!A17</f>
        <v>CARABALLO CLEMENTINA</v>
      </c>
      <c r="B61" s="45" t="str">
        <f>'5 H Y H.A. Y GGII'!B17</f>
        <v>SPGC</v>
      </c>
      <c r="C61" s="35" t="s">
        <v>10</v>
      </c>
      <c r="D61" s="36">
        <f>'5 H Y H.A. Y GGII'!C17</f>
        <v>33</v>
      </c>
      <c r="E61" s="9"/>
      <c r="F61" s="9"/>
    </row>
    <row r="62" spans="1:8" ht="18" customHeight="1">
      <c r="A62" s="34" t="str">
        <f>'5 H Y H.A. Y GGII'!A18</f>
        <v>VAZQUEZ RAMOS TOMAS</v>
      </c>
      <c r="B62" s="45" t="str">
        <f>'5 H Y H.A. Y GGII'!B18</f>
        <v>MDPGC</v>
      </c>
      <c r="C62" s="35" t="s">
        <v>10</v>
      </c>
      <c r="D62" s="36">
        <f>'5 H Y H.A. Y GGII'!C18</f>
        <v>38</v>
      </c>
      <c r="E62" s="9"/>
      <c r="F62" s="9"/>
    </row>
    <row r="63" spans="1:8" ht="18" customHeight="1">
      <c r="A63" s="34" t="str">
        <f>'5 H Y H.A. Y GGII'!A19</f>
        <v>BALBIANI TOBIAS</v>
      </c>
      <c r="B63" s="45" t="str">
        <f>'5 H Y H.A. Y GGII'!B19</f>
        <v>MDPGC</v>
      </c>
      <c r="C63" s="35" t="s">
        <v>10</v>
      </c>
      <c r="D63" s="36">
        <f>'5 H Y H.A. Y GGII'!C19</f>
        <v>40</v>
      </c>
      <c r="E63" s="9"/>
      <c r="F63" s="9"/>
    </row>
    <row r="64" spans="1:8" ht="18" customHeight="1">
      <c r="A64" s="34" t="str">
        <f>'5 H Y H.A. Y GGII'!A20</f>
        <v>FARIAS PALLICER FARID SEBASTIAN</v>
      </c>
      <c r="B64" s="45" t="str">
        <f>'5 H Y H.A. Y GGII'!B20</f>
        <v>CAMET</v>
      </c>
      <c r="C64" s="35" t="s">
        <v>10</v>
      </c>
      <c r="D64" s="36">
        <f>'5 H Y H.A. Y GGII'!C20</f>
        <v>45</v>
      </c>
      <c r="E64" s="9"/>
      <c r="F64" s="9"/>
    </row>
    <row r="65" spans="1:8" ht="19.5">
      <c r="A65" s="34" t="str">
        <f>'5 H Y H.A. Y GGII'!A21</f>
        <v>FILIPETTI TOMAS</v>
      </c>
      <c r="B65" s="45" t="str">
        <f>'5 H Y H.A. Y GGII'!B21</f>
        <v>EVTGC</v>
      </c>
      <c r="C65" s="35" t="s">
        <v>10</v>
      </c>
      <c r="D65" s="36">
        <f>'5 H Y H.A. Y GGII'!C21</f>
        <v>50</v>
      </c>
      <c r="E65" s="9"/>
      <c r="F65" s="9"/>
    </row>
    <row r="66" spans="1:8" ht="19.5" thickBot="1">
      <c r="B66" s="9"/>
      <c r="C66" s="9"/>
      <c r="D66" s="9"/>
    </row>
    <row r="67" spans="1:8" ht="20.25" thickBot="1">
      <c r="A67" s="246" t="str">
        <f>'5 H Y H.A. Y GGII'!A24</f>
        <v>CATEGORIA PRINCIPIANTES (5 HOYOS)</v>
      </c>
      <c r="B67" s="247">
        <f>'5 H Y H.A. Y GGII'!B24</f>
        <v>0</v>
      </c>
      <c r="C67" s="247" t="s">
        <v>10</v>
      </c>
      <c r="D67" s="248">
        <f>'5 H Y H.A. Y GGII'!C24</f>
        <v>0</v>
      </c>
    </row>
    <row r="68" spans="1:8" ht="20.25" thickBot="1">
      <c r="A68" s="4" t="str">
        <f>'5 H Y H.A. Y GGII'!A25</f>
        <v>JUGADOR</v>
      </c>
      <c r="B68" s="4" t="str">
        <f>'5 H Y H.A. Y GGII'!B25</f>
        <v>CLUB</v>
      </c>
      <c r="C68" s="38" t="s">
        <v>10</v>
      </c>
      <c r="D68" s="4" t="str">
        <f>'5 H Y H.A. Y GGII'!C25</f>
        <v>TOTAL</v>
      </c>
      <c r="E68" s="53"/>
      <c r="H68" s="32"/>
    </row>
    <row r="69" spans="1:8" ht="19.5">
      <c r="A69" s="34" t="str">
        <f>'5 H Y H.A. Y GGII'!A26</f>
        <v>ROLON GREGORIO</v>
      </c>
      <c r="B69" s="45" t="str">
        <f>'5 H Y H.A. Y GGII'!B26</f>
        <v>MDPGC</v>
      </c>
      <c r="C69" s="35" t="s">
        <v>10</v>
      </c>
      <c r="D69" s="36">
        <f>'5 H Y H.A. Y GGII'!C26</f>
        <v>39</v>
      </c>
    </row>
  </sheetData>
  <mergeCells count="15">
    <mergeCell ref="A1:D1"/>
    <mergeCell ref="A2:D2"/>
    <mergeCell ref="A3:D3"/>
    <mergeCell ref="A4:D4"/>
    <mergeCell ref="A5:D5"/>
    <mergeCell ref="A67:D67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N127"/>
  <sheetViews>
    <sheetView zoomScale="115" zoomScaleNormal="115" workbookViewId="0">
      <selection sqref="A1:H1"/>
    </sheetView>
  </sheetViews>
  <sheetFormatPr baseColWidth="10" defaultRowHeight="18"/>
  <cols>
    <col min="1" max="1" width="5.5703125" style="101" bestFit="1" customWidth="1"/>
    <col min="2" max="2" width="2.85546875" style="28" customWidth="1"/>
    <col min="3" max="3" width="19.7109375" style="92" customWidth="1"/>
    <col min="4" max="4" width="6" style="91" customWidth="1"/>
    <col min="5" max="5" width="19.7109375" style="92" customWidth="1"/>
    <col min="6" max="6" width="4.7109375" style="91" customWidth="1"/>
    <col min="7" max="7" width="19.7109375" style="92" customWidth="1"/>
    <col min="8" max="8" width="4.7109375" style="91" customWidth="1"/>
    <col min="9" max="9" width="2" style="28" bestFit="1" customWidth="1"/>
    <col min="10" max="10" width="4" bestFit="1" customWidth="1"/>
    <col min="11" max="11" width="4" style="28" bestFit="1" customWidth="1"/>
    <col min="12" max="12" width="24.85546875" style="28" bestFit="1" customWidth="1"/>
    <col min="13" max="13" width="4" style="28" bestFit="1" customWidth="1"/>
    <col min="14" max="14" width="11.42578125" style="28"/>
    <col min="15" max="15" width="4" style="28" bestFit="1" customWidth="1"/>
    <col min="16" max="16384" width="11.42578125" style="28"/>
  </cols>
  <sheetData>
    <row r="1" spans="1:9" s="57" customFormat="1" ht="20.25">
      <c r="A1" s="270" t="s">
        <v>54</v>
      </c>
      <c r="B1" s="270"/>
      <c r="C1" s="270"/>
      <c r="D1" s="270"/>
      <c r="E1" s="270"/>
      <c r="F1" s="270"/>
      <c r="G1" s="270"/>
      <c r="H1" s="270"/>
    </row>
    <row r="2" spans="1:9" s="57" customFormat="1" ht="20.25">
      <c r="A2" s="270" t="s">
        <v>57</v>
      </c>
      <c r="B2" s="270"/>
      <c r="C2" s="270"/>
      <c r="D2" s="270"/>
      <c r="E2" s="270"/>
      <c r="F2" s="270"/>
      <c r="G2" s="270"/>
      <c r="H2" s="270"/>
    </row>
    <row r="3" spans="1:9" s="57" customFormat="1" ht="21" thickBot="1">
      <c r="A3" s="125"/>
      <c r="B3" s="125"/>
      <c r="C3" s="125"/>
      <c r="D3" s="126"/>
      <c r="E3" s="125"/>
      <c r="F3" s="126"/>
      <c r="G3" s="125"/>
      <c r="H3" s="126"/>
    </row>
    <row r="4" spans="1:9" s="57" customFormat="1" ht="12" customHeight="1" thickBot="1">
      <c r="A4" s="271" t="s">
        <v>7</v>
      </c>
      <c r="B4" s="272"/>
      <c r="C4" s="272"/>
      <c r="D4" s="272"/>
      <c r="E4" s="272"/>
      <c r="F4" s="272"/>
      <c r="G4" s="272"/>
      <c r="H4" s="273"/>
    </row>
    <row r="5" spans="1:9" s="127" customFormat="1" ht="12" customHeight="1">
      <c r="A5" s="274" t="s">
        <v>56</v>
      </c>
      <c r="B5" s="274"/>
      <c r="C5" s="274"/>
      <c r="D5" s="274"/>
      <c r="E5" s="274"/>
      <c r="F5" s="274"/>
      <c r="G5" s="274"/>
      <c r="H5" s="274"/>
    </row>
    <row r="6" spans="1:9" s="57" customFormat="1" ht="12" customHeight="1">
      <c r="A6" s="275" t="s">
        <v>58</v>
      </c>
      <c r="B6" s="276"/>
      <c r="C6" s="276"/>
      <c r="D6" s="276"/>
      <c r="E6" s="276"/>
      <c r="F6" s="276"/>
      <c r="G6" s="276"/>
      <c r="H6" s="277"/>
    </row>
    <row r="7" spans="1:9" s="127" customFormat="1" ht="12" customHeight="1" thickBot="1">
      <c r="A7" s="278" t="s">
        <v>59</v>
      </c>
      <c r="B7" s="278"/>
      <c r="C7" s="278"/>
      <c r="D7" s="278"/>
      <c r="E7" s="278"/>
      <c r="F7" s="278"/>
      <c r="G7" s="278"/>
      <c r="H7" s="278"/>
    </row>
    <row r="8" spans="1:9" s="128" customFormat="1" ht="12" customHeight="1" thickBot="1">
      <c r="A8" s="264" t="s">
        <v>60</v>
      </c>
      <c r="B8" s="265"/>
      <c r="C8" s="265"/>
      <c r="D8" s="265"/>
      <c r="E8" s="265"/>
      <c r="F8" s="265"/>
      <c r="G8" s="265"/>
      <c r="H8" s="266"/>
    </row>
    <row r="9" spans="1:9" s="128" customFormat="1" ht="12" customHeight="1" thickBot="1">
      <c r="A9" s="255" t="s">
        <v>61</v>
      </c>
      <c r="B9" s="258"/>
      <c r="C9" s="258"/>
      <c r="D9" s="258"/>
      <c r="E9" s="258"/>
      <c r="F9" s="258"/>
      <c r="G9" s="258"/>
      <c r="H9" s="259"/>
      <c r="I9" s="129"/>
    </row>
    <row r="10" spans="1:9" s="128" customFormat="1" ht="12" customHeight="1">
      <c r="A10" s="280">
        <v>0.375</v>
      </c>
      <c r="B10" s="131"/>
      <c r="C10" s="132" t="s">
        <v>62</v>
      </c>
      <c r="D10" s="133">
        <v>54</v>
      </c>
      <c r="E10" s="132" t="s">
        <v>50</v>
      </c>
      <c r="F10" s="134" t="s">
        <v>63</v>
      </c>
      <c r="G10" s="132"/>
      <c r="H10" s="135"/>
      <c r="I10" s="136">
        <f t="shared" ref="I10:I64" si="0">COUNTA(C10,E10,G10)</f>
        <v>2</v>
      </c>
    </row>
    <row r="11" spans="1:9" s="128" customFormat="1" ht="12" customHeight="1">
      <c r="A11" s="280">
        <v>0.38124999999999998</v>
      </c>
      <c r="B11" s="137"/>
      <c r="C11" s="138" t="s">
        <v>64</v>
      </c>
      <c r="D11" s="289">
        <v>39.9</v>
      </c>
      <c r="E11" s="138" t="s">
        <v>65</v>
      </c>
      <c r="F11" s="139">
        <v>29.9</v>
      </c>
      <c r="G11" s="138" t="s">
        <v>66</v>
      </c>
      <c r="H11" s="140" t="s">
        <v>63</v>
      </c>
      <c r="I11" s="136">
        <f t="shared" si="0"/>
        <v>3</v>
      </c>
    </row>
    <row r="12" spans="1:9" s="128" customFormat="1" ht="12" customHeight="1">
      <c r="A12" s="280">
        <v>0.38750000000000001</v>
      </c>
      <c r="B12" s="137"/>
      <c r="C12" s="138" t="s">
        <v>45</v>
      </c>
      <c r="D12" s="139">
        <v>22.7</v>
      </c>
      <c r="E12" s="138" t="s">
        <v>67</v>
      </c>
      <c r="F12" s="139">
        <v>20.3</v>
      </c>
      <c r="G12" s="138" t="s">
        <v>68</v>
      </c>
      <c r="H12" s="141" t="s">
        <v>63</v>
      </c>
      <c r="I12" s="136">
        <f t="shared" si="0"/>
        <v>3</v>
      </c>
    </row>
    <row r="13" spans="1:9" s="128" customFormat="1" ht="12" customHeight="1" thickBot="1">
      <c r="A13" s="280">
        <v>0.39374999999999999</v>
      </c>
      <c r="B13" s="142"/>
      <c r="C13" s="143" t="s">
        <v>69</v>
      </c>
      <c r="D13" s="144">
        <v>20.2</v>
      </c>
      <c r="E13" s="143" t="s">
        <v>70</v>
      </c>
      <c r="F13" s="144">
        <v>18.3</v>
      </c>
      <c r="G13" s="143" t="s">
        <v>71</v>
      </c>
      <c r="H13" s="145">
        <v>10</v>
      </c>
      <c r="I13" s="136">
        <f t="shared" si="0"/>
        <v>3</v>
      </c>
    </row>
    <row r="14" spans="1:9" s="128" customFormat="1" ht="12" customHeight="1" thickBot="1">
      <c r="A14" s="255" t="s">
        <v>72</v>
      </c>
      <c r="B14" s="261"/>
      <c r="C14" s="261"/>
      <c r="D14" s="261"/>
      <c r="E14" s="261"/>
      <c r="F14" s="261"/>
      <c r="G14" s="261"/>
      <c r="H14" s="262"/>
      <c r="I14" s="129">
        <f t="shared" si="0"/>
        <v>0</v>
      </c>
    </row>
    <row r="15" spans="1:9" s="128" customFormat="1" ht="12" customHeight="1">
      <c r="A15" s="280">
        <v>0.4</v>
      </c>
      <c r="B15" s="131"/>
      <c r="C15" s="132" t="s">
        <v>73</v>
      </c>
      <c r="D15" s="133">
        <v>27.4</v>
      </c>
      <c r="E15" s="132" t="s">
        <v>74</v>
      </c>
      <c r="F15" s="133">
        <v>12.2</v>
      </c>
      <c r="G15" s="132"/>
      <c r="H15" s="135"/>
      <c r="I15" s="136">
        <f t="shared" si="0"/>
        <v>2</v>
      </c>
    </row>
    <row r="16" spans="1:9" s="128" customFormat="1" ht="12" customHeight="1">
      <c r="A16" s="280">
        <v>0.40625</v>
      </c>
      <c r="B16" s="137"/>
      <c r="C16" s="282" t="s">
        <v>75</v>
      </c>
      <c r="D16" s="139">
        <v>11.3</v>
      </c>
      <c r="E16" s="138" t="s">
        <v>76</v>
      </c>
      <c r="F16" s="139">
        <v>9.9</v>
      </c>
      <c r="G16" s="138"/>
      <c r="H16" s="146"/>
      <c r="I16" s="136">
        <v>1</v>
      </c>
    </row>
    <row r="17" spans="1:9" s="128" customFormat="1" ht="12" customHeight="1" thickBot="1">
      <c r="A17" s="280">
        <v>0.41249999999999998</v>
      </c>
      <c r="B17" s="142"/>
      <c r="C17" s="143" t="s">
        <v>77</v>
      </c>
      <c r="D17" s="144">
        <v>7</v>
      </c>
      <c r="E17" s="143" t="s">
        <v>78</v>
      </c>
      <c r="F17" s="144">
        <v>5.2</v>
      </c>
      <c r="G17" s="143" t="s">
        <v>79</v>
      </c>
      <c r="H17" s="145">
        <v>0.3</v>
      </c>
      <c r="I17" s="136">
        <f t="shared" si="0"/>
        <v>3</v>
      </c>
    </row>
    <row r="18" spans="1:9" s="128" customFormat="1" ht="12" customHeight="1" thickBot="1">
      <c r="A18" s="255" t="s">
        <v>80</v>
      </c>
      <c r="B18" s="261"/>
      <c r="C18" s="261"/>
      <c r="D18" s="261"/>
      <c r="E18" s="261"/>
      <c r="F18" s="261"/>
      <c r="G18" s="261"/>
      <c r="H18" s="262"/>
      <c r="I18" s="129">
        <f t="shared" si="0"/>
        <v>0</v>
      </c>
    </row>
    <row r="19" spans="1:9" s="128" customFormat="1" ht="12" customHeight="1">
      <c r="A19" s="280">
        <v>0.41875000000000001</v>
      </c>
      <c r="B19" s="131"/>
      <c r="C19" s="132" t="s">
        <v>81</v>
      </c>
      <c r="D19" s="133">
        <v>26.7</v>
      </c>
      <c r="E19" s="147" t="s">
        <v>82</v>
      </c>
      <c r="F19" s="133">
        <v>25.9</v>
      </c>
      <c r="G19" s="132"/>
      <c r="H19" s="148"/>
      <c r="I19" s="136">
        <f t="shared" si="0"/>
        <v>2</v>
      </c>
    </row>
    <row r="20" spans="1:9" s="128" customFormat="1" ht="12" customHeight="1">
      <c r="A20" s="280">
        <v>0.42499999999999999</v>
      </c>
      <c r="B20" s="137"/>
      <c r="C20" s="138" t="s">
        <v>46</v>
      </c>
      <c r="D20" s="139">
        <v>25.8</v>
      </c>
      <c r="E20" s="138" t="s">
        <v>83</v>
      </c>
      <c r="F20" s="139">
        <v>19.7</v>
      </c>
      <c r="G20" s="138" t="s">
        <v>47</v>
      </c>
      <c r="H20" s="146">
        <v>16</v>
      </c>
      <c r="I20" s="136">
        <f t="shared" si="0"/>
        <v>3</v>
      </c>
    </row>
    <row r="21" spans="1:9" s="128" customFormat="1" ht="12" customHeight="1">
      <c r="A21" s="280">
        <v>0.43125000000000002</v>
      </c>
      <c r="B21" s="137"/>
      <c r="C21" s="138" t="s">
        <v>84</v>
      </c>
      <c r="D21" s="139">
        <v>15.1</v>
      </c>
      <c r="E21" s="282" t="s">
        <v>85</v>
      </c>
      <c r="F21" s="139">
        <v>9.1</v>
      </c>
      <c r="G21" s="138" t="s">
        <v>86</v>
      </c>
      <c r="H21" s="146">
        <v>8.6</v>
      </c>
      <c r="I21" s="136">
        <v>2</v>
      </c>
    </row>
    <row r="22" spans="1:9" s="128" customFormat="1" ht="12" customHeight="1">
      <c r="A22" s="280">
        <v>0.4375</v>
      </c>
      <c r="B22" s="137"/>
      <c r="C22" s="138" t="s">
        <v>87</v>
      </c>
      <c r="D22" s="139">
        <v>7.9</v>
      </c>
      <c r="E22" s="138" t="s">
        <v>88</v>
      </c>
      <c r="F22" s="139">
        <v>5.6</v>
      </c>
      <c r="G22" s="138" t="s">
        <v>89</v>
      </c>
      <c r="H22" s="146">
        <v>5</v>
      </c>
      <c r="I22" s="136">
        <f t="shared" si="0"/>
        <v>3</v>
      </c>
    </row>
    <row r="23" spans="1:9" s="128" customFormat="1" ht="12" customHeight="1">
      <c r="A23" s="130">
        <v>0.44374999999999998</v>
      </c>
      <c r="B23" s="137"/>
      <c r="C23" s="138" t="s">
        <v>90</v>
      </c>
      <c r="D23" s="139">
        <v>4.8</v>
      </c>
      <c r="E23" s="138" t="s">
        <v>91</v>
      </c>
      <c r="F23" s="139">
        <v>3.8</v>
      </c>
      <c r="G23" s="138" t="s">
        <v>92</v>
      </c>
      <c r="H23" s="149">
        <v>3.7</v>
      </c>
      <c r="I23" s="136">
        <f t="shared" si="0"/>
        <v>3</v>
      </c>
    </row>
    <row r="24" spans="1:9" s="128" customFormat="1" ht="12" customHeight="1">
      <c r="A24" s="130">
        <v>0.45</v>
      </c>
      <c r="B24" s="137"/>
      <c r="C24" s="138" t="s">
        <v>93</v>
      </c>
      <c r="D24" s="139">
        <v>3.6</v>
      </c>
      <c r="E24" s="138" t="s">
        <v>94</v>
      </c>
      <c r="F24" s="139">
        <v>3.6</v>
      </c>
      <c r="G24" s="138" t="s">
        <v>95</v>
      </c>
      <c r="H24" s="146">
        <v>0.8</v>
      </c>
      <c r="I24" s="136">
        <f t="shared" si="0"/>
        <v>3</v>
      </c>
    </row>
    <row r="25" spans="1:9" s="128" customFormat="1" ht="12" customHeight="1" thickBot="1">
      <c r="A25" s="130">
        <v>0.45624999999999999</v>
      </c>
      <c r="B25" s="142"/>
      <c r="C25" s="143" t="s">
        <v>96</v>
      </c>
      <c r="D25" s="144">
        <v>0.3</v>
      </c>
      <c r="E25" s="143" t="s">
        <v>97</v>
      </c>
      <c r="F25" s="144">
        <v>-0.1</v>
      </c>
      <c r="G25" s="143" t="s">
        <v>98</v>
      </c>
      <c r="H25" s="145">
        <v>-0.1</v>
      </c>
      <c r="I25" s="136">
        <f t="shared" si="0"/>
        <v>3</v>
      </c>
    </row>
    <row r="26" spans="1:9" s="128" customFormat="1" ht="12" customHeight="1" thickBot="1">
      <c r="A26" s="255" t="s">
        <v>99</v>
      </c>
      <c r="B26" s="250"/>
      <c r="C26" s="250"/>
      <c r="D26" s="250"/>
      <c r="E26" s="250"/>
      <c r="F26" s="250"/>
      <c r="G26" s="250"/>
      <c r="H26" s="251"/>
      <c r="I26" s="129">
        <f t="shared" si="0"/>
        <v>0</v>
      </c>
    </row>
    <row r="27" spans="1:9" s="128" customFormat="1" ht="12" customHeight="1">
      <c r="A27" s="150">
        <v>0.46250000000000002</v>
      </c>
      <c r="B27" s="151"/>
      <c r="C27" s="152" t="s">
        <v>100</v>
      </c>
      <c r="D27" s="153">
        <v>6.8</v>
      </c>
      <c r="E27" s="154" t="s">
        <v>101</v>
      </c>
      <c r="F27" s="153">
        <v>3.3</v>
      </c>
      <c r="G27" s="152" t="s">
        <v>102</v>
      </c>
      <c r="H27" s="155">
        <v>0.4</v>
      </c>
      <c r="I27" s="136">
        <f t="shared" si="0"/>
        <v>3</v>
      </c>
    </row>
    <row r="28" spans="1:9" s="128" customFormat="1" ht="12" customHeight="1">
      <c r="A28" s="156">
        <v>0.46875</v>
      </c>
      <c r="B28" s="137"/>
      <c r="C28" s="138" t="s">
        <v>103</v>
      </c>
      <c r="D28" s="139">
        <v>10</v>
      </c>
      <c r="E28" s="138" t="s">
        <v>104</v>
      </c>
      <c r="F28" s="139">
        <v>9.6999999999999993</v>
      </c>
      <c r="G28" s="138" t="s">
        <v>105</v>
      </c>
      <c r="H28" s="146">
        <v>7.8</v>
      </c>
      <c r="I28" s="136">
        <f t="shared" si="0"/>
        <v>3</v>
      </c>
    </row>
    <row r="29" spans="1:9" s="128" customFormat="1" ht="12" customHeight="1">
      <c r="A29" s="156">
        <v>0.47499999999999998</v>
      </c>
      <c r="B29" s="137"/>
      <c r="C29" s="138" t="s">
        <v>106</v>
      </c>
      <c r="D29" s="139">
        <v>14.1</v>
      </c>
      <c r="E29" s="157" t="s">
        <v>107</v>
      </c>
      <c r="F29" s="139">
        <v>12.7</v>
      </c>
      <c r="G29" s="138" t="s">
        <v>108</v>
      </c>
      <c r="H29" s="146">
        <v>11.6</v>
      </c>
      <c r="I29" s="136">
        <f t="shared" si="0"/>
        <v>3</v>
      </c>
    </row>
    <row r="30" spans="1:9" s="128" customFormat="1" ht="12" customHeight="1">
      <c r="A30" s="156">
        <v>0.48125000000000001</v>
      </c>
      <c r="B30" s="137"/>
      <c r="C30" s="138" t="s">
        <v>109</v>
      </c>
      <c r="D30" s="139">
        <v>23.3</v>
      </c>
      <c r="E30" s="138" t="s">
        <v>48</v>
      </c>
      <c r="F30" s="139">
        <v>23.1</v>
      </c>
      <c r="G30" s="138" t="s">
        <v>110</v>
      </c>
      <c r="H30" s="146">
        <v>17</v>
      </c>
      <c r="I30" s="136">
        <f t="shared" si="0"/>
        <v>3</v>
      </c>
    </row>
    <row r="31" spans="1:9" s="128" customFormat="1" ht="12" customHeight="1">
      <c r="A31" s="156">
        <v>0.48749999999999999</v>
      </c>
      <c r="B31" s="137"/>
      <c r="C31" s="138" t="s">
        <v>111</v>
      </c>
      <c r="D31" s="139">
        <v>27.5</v>
      </c>
      <c r="E31" s="138" t="s">
        <v>112</v>
      </c>
      <c r="F31" s="139">
        <v>27.3</v>
      </c>
      <c r="G31" s="138" t="s">
        <v>113</v>
      </c>
      <c r="H31" s="146">
        <v>27.2</v>
      </c>
      <c r="I31" s="136">
        <f t="shared" si="0"/>
        <v>3</v>
      </c>
    </row>
    <row r="32" spans="1:9" s="128" customFormat="1" ht="12" customHeight="1" thickBot="1">
      <c r="A32" s="156">
        <v>0.49375000000000002</v>
      </c>
      <c r="B32" s="137"/>
      <c r="C32" s="157" t="s">
        <v>114</v>
      </c>
      <c r="D32" s="139">
        <v>33.9</v>
      </c>
      <c r="E32" s="138" t="s">
        <v>115</v>
      </c>
      <c r="F32" s="139">
        <v>30.7</v>
      </c>
      <c r="G32" s="138"/>
      <c r="H32" s="158"/>
      <c r="I32" s="136">
        <f t="shared" si="0"/>
        <v>2</v>
      </c>
    </row>
    <row r="33" spans="1:10" s="128" customFormat="1" ht="12" customHeight="1" thickBot="1">
      <c r="A33" s="159">
        <v>0.5</v>
      </c>
      <c r="B33" s="142"/>
      <c r="C33" s="143" t="s">
        <v>116</v>
      </c>
      <c r="D33" s="144">
        <v>54</v>
      </c>
      <c r="E33" s="143" t="s">
        <v>117</v>
      </c>
      <c r="F33" s="144">
        <v>47.1</v>
      </c>
      <c r="G33" s="143" t="s">
        <v>118</v>
      </c>
      <c r="H33" s="160" t="s">
        <v>63</v>
      </c>
      <c r="I33" s="136">
        <f t="shared" si="0"/>
        <v>3</v>
      </c>
      <c r="J33" s="161">
        <f>SUM(I10:I33)</f>
        <v>56</v>
      </c>
    </row>
    <row r="34" spans="1:10" s="128" customFormat="1" ht="12" customHeight="1" thickBot="1">
      <c r="I34" s="129">
        <f t="shared" si="0"/>
        <v>0</v>
      </c>
    </row>
    <row r="35" spans="1:10" s="128" customFormat="1" ht="12" customHeight="1" thickBot="1">
      <c r="A35" s="267" t="s">
        <v>119</v>
      </c>
      <c r="B35" s="268"/>
      <c r="C35" s="268"/>
      <c r="D35" s="268"/>
      <c r="E35" s="268"/>
      <c r="F35" s="268"/>
      <c r="G35" s="268"/>
      <c r="H35" s="269"/>
      <c r="I35" s="129">
        <f t="shared" si="0"/>
        <v>0</v>
      </c>
    </row>
    <row r="36" spans="1:10" s="128" customFormat="1" ht="12" customHeight="1" thickBot="1">
      <c r="A36" s="252" t="s">
        <v>60</v>
      </c>
      <c r="B36" s="253"/>
      <c r="C36" s="253"/>
      <c r="D36" s="253"/>
      <c r="E36" s="253"/>
      <c r="F36" s="253"/>
      <c r="G36" s="253"/>
      <c r="H36" s="254"/>
      <c r="I36" s="129">
        <f t="shared" si="0"/>
        <v>0</v>
      </c>
    </row>
    <row r="37" spans="1:10" s="128" customFormat="1" ht="12" customHeight="1" thickBot="1">
      <c r="A37" s="255" t="s">
        <v>120</v>
      </c>
      <c r="B37" s="256"/>
      <c r="C37" s="256"/>
      <c r="D37" s="256"/>
      <c r="E37" s="256"/>
      <c r="F37" s="256"/>
      <c r="G37" s="256"/>
      <c r="H37" s="257"/>
      <c r="I37" s="129">
        <f t="shared" si="0"/>
        <v>0</v>
      </c>
    </row>
    <row r="38" spans="1:10" s="128" customFormat="1" ht="12" customHeight="1">
      <c r="A38" s="280">
        <v>0.50624999999999998</v>
      </c>
      <c r="B38" s="151"/>
      <c r="C38" s="154" t="s">
        <v>121</v>
      </c>
      <c r="D38" s="153">
        <v>0</v>
      </c>
      <c r="E38" s="154" t="s">
        <v>122</v>
      </c>
      <c r="F38" s="153">
        <v>0</v>
      </c>
      <c r="G38" s="154"/>
      <c r="H38" s="155"/>
      <c r="I38" s="136">
        <f t="shared" si="0"/>
        <v>2</v>
      </c>
    </row>
    <row r="39" spans="1:10" s="128" customFormat="1" ht="12" customHeight="1">
      <c r="A39" s="280">
        <v>0.51249999999999996</v>
      </c>
      <c r="B39" s="137"/>
      <c r="C39" s="138" t="s">
        <v>123</v>
      </c>
      <c r="D39" s="139">
        <v>0</v>
      </c>
      <c r="E39" s="138" t="s">
        <v>124</v>
      </c>
      <c r="F39" s="139">
        <v>0</v>
      </c>
      <c r="G39" s="138" t="s">
        <v>125</v>
      </c>
      <c r="H39" s="146">
        <v>0</v>
      </c>
      <c r="I39" s="136">
        <f t="shared" si="0"/>
        <v>3</v>
      </c>
    </row>
    <row r="40" spans="1:10" s="128" customFormat="1" ht="12" customHeight="1">
      <c r="A40" s="280">
        <v>0.51874999999999905</v>
      </c>
      <c r="B40" s="137"/>
      <c r="C40" s="138" t="s">
        <v>126</v>
      </c>
      <c r="D40" s="139">
        <v>0</v>
      </c>
      <c r="E40" s="138" t="s">
        <v>127</v>
      </c>
      <c r="F40" s="139">
        <v>0</v>
      </c>
      <c r="G40" s="138" t="s">
        <v>128</v>
      </c>
      <c r="H40" s="146">
        <v>0</v>
      </c>
      <c r="I40" s="136">
        <f t="shared" si="0"/>
        <v>3</v>
      </c>
    </row>
    <row r="41" spans="1:10" s="128" customFormat="1" ht="12" customHeight="1">
      <c r="A41" s="280">
        <v>0.52499999999999902</v>
      </c>
      <c r="B41" s="137"/>
      <c r="C41" s="138" t="s">
        <v>129</v>
      </c>
      <c r="D41" s="139">
        <v>45.6</v>
      </c>
      <c r="E41" s="138" t="s">
        <v>130</v>
      </c>
      <c r="F41" s="139">
        <v>28.8</v>
      </c>
      <c r="G41" s="138" t="s">
        <v>131</v>
      </c>
      <c r="H41" s="146">
        <v>37.9</v>
      </c>
      <c r="I41" s="136">
        <f t="shared" si="0"/>
        <v>3</v>
      </c>
    </row>
    <row r="42" spans="1:10" s="128" customFormat="1" ht="12" customHeight="1">
      <c r="A42" s="280">
        <v>0.531249999999999</v>
      </c>
      <c r="B42" s="137"/>
      <c r="C42" s="138" t="s">
        <v>132</v>
      </c>
      <c r="D42" s="139">
        <v>41.2</v>
      </c>
      <c r="E42" s="138" t="s">
        <v>133</v>
      </c>
      <c r="F42" s="139">
        <v>39.6</v>
      </c>
      <c r="G42" s="138" t="s">
        <v>134</v>
      </c>
      <c r="H42" s="146">
        <v>27.3</v>
      </c>
      <c r="I42" s="136">
        <f t="shared" si="0"/>
        <v>3</v>
      </c>
    </row>
    <row r="43" spans="1:10" s="128" customFormat="1" ht="12" customHeight="1">
      <c r="A43" s="305">
        <v>0.53749999999999998</v>
      </c>
      <c r="B43" s="137"/>
      <c r="C43" s="290"/>
      <c r="D43" s="291"/>
      <c r="E43" s="292"/>
      <c r="F43" s="139"/>
      <c r="G43" s="138"/>
      <c r="H43" s="146"/>
      <c r="I43" s="136">
        <f t="shared" si="0"/>
        <v>0</v>
      </c>
    </row>
    <row r="44" spans="1:10" s="128" customFormat="1" ht="12" customHeight="1" thickBot="1">
      <c r="A44" s="306"/>
      <c r="B44" s="163"/>
      <c r="C44" s="164" t="s">
        <v>136</v>
      </c>
      <c r="D44" s="165">
        <v>21.6</v>
      </c>
      <c r="E44" s="164" t="s">
        <v>137</v>
      </c>
      <c r="F44" s="165">
        <v>27.5</v>
      </c>
      <c r="G44" s="162" t="s">
        <v>135</v>
      </c>
      <c r="H44" s="166">
        <v>54</v>
      </c>
      <c r="I44" s="136">
        <f t="shared" si="0"/>
        <v>3</v>
      </c>
    </row>
    <row r="45" spans="1:10" s="128" customFormat="1" ht="12" customHeight="1" thickBot="1">
      <c r="A45" s="255" t="s">
        <v>138</v>
      </c>
      <c r="B45" s="258"/>
      <c r="C45" s="258"/>
      <c r="D45" s="258"/>
      <c r="E45" s="258"/>
      <c r="F45" s="258"/>
      <c r="G45" s="258"/>
      <c r="H45" s="259"/>
      <c r="I45" s="129">
        <f t="shared" si="0"/>
        <v>0</v>
      </c>
    </row>
    <row r="46" spans="1:10" s="128" customFormat="1" ht="12" customHeight="1">
      <c r="A46" s="130">
        <v>0.54374999999999896</v>
      </c>
      <c r="B46" s="131"/>
      <c r="C46" s="132" t="s">
        <v>139</v>
      </c>
      <c r="D46" s="133">
        <v>33.4</v>
      </c>
      <c r="E46" s="132" t="s">
        <v>140</v>
      </c>
      <c r="F46" s="133">
        <v>0</v>
      </c>
      <c r="G46" s="132" t="s">
        <v>141</v>
      </c>
      <c r="H46" s="135">
        <v>13.6</v>
      </c>
      <c r="I46" s="136">
        <f t="shared" si="0"/>
        <v>3</v>
      </c>
    </row>
    <row r="47" spans="1:10" s="128" customFormat="1" ht="12" customHeight="1">
      <c r="A47" s="130">
        <v>0.54999999999999905</v>
      </c>
      <c r="B47" s="137"/>
      <c r="C47" s="138" t="s">
        <v>49</v>
      </c>
      <c r="D47" s="139">
        <v>52.6</v>
      </c>
      <c r="E47" s="138" t="s">
        <v>142</v>
      </c>
      <c r="F47" s="139">
        <v>0</v>
      </c>
      <c r="G47" s="138" t="s">
        <v>143</v>
      </c>
      <c r="H47" s="146">
        <v>38.1</v>
      </c>
      <c r="I47" s="136">
        <f t="shared" si="0"/>
        <v>3</v>
      </c>
    </row>
    <row r="48" spans="1:10" s="128" customFormat="1" ht="12" customHeight="1">
      <c r="A48" s="130">
        <v>0.55624999999999902</v>
      </c>
      <c r="B48" s="137"/>
      <c r="C48" s="138" t="s">
        <v>144</v>
      </c>
      <c r="D48" s="139">
        <v>0</v>
      </c>
      <c r="E48" s="138" t="s">
        <v>145</v>
      </c>
      <c r="F48" s="139">
        <v>0</v>
      </c>
      <c r="G48" s="138" t="s">
        <v>146</v>
      </c>
      <c r="H48" s="146">
        <v>30.4</v>
      </c>
      <c r="I48" s="136">
        <f t="shared" si="0"/>
        <v>3</v>
      </c>
    </row>
    <row r="49" spans="1:10" s="128" customFormat="1" ht="12" customHeight="1">
      <c r="A49" s="130">
        <v>0.562499999999999</v>
      </c>
      <c r="B49" s="137"/>
      <c r="C49" s="138" t="s">
        <v>147</v>
      </c>
      <c r="D49" s="139">
        <v>0</v>
      </c>
      <c r="E49" s="138" t="s">
        <v>148</v>
      </c>
      <c r="F49" s="139">
        <v>0</v>
      </c>
      <c r="G49" s="138" t="s">
        <v>149</v>
      </c>
      <c r="H49" s="146">
        <v>0</v>
      </c>
      <c r="I49" s="136">
        <f t="shared" si="0"/>
        <v>3</v>
      </c>
    </row>
    <row r="50" spans="1:10" s="128" customFormat="1" ht="12" customHeight="1">
      <c r="A50" s="130">
        <v>0.56874999999999898</v>
      </c>
      <c r="B50" s="137"/>
      <c r="C50" s="138" t="s">
        <v>150</v>
      </c>
      <c r="D50" s="139">
        <v>0</v>
      </c>
      <c r="E50" s="138" t="s">
        <v>151</v>
      </c>
      <c r="F50" s="139">
        <v>0</v>
      </c>
      <c r="G50" s="162" t="s">
        <v>152</v>
      </c>
      <c r="H50" s="146">
        <v>0</v>
      </c>
      <c r="I50" s="136">
        <f t="shared" si="0"/>
        <v>3</v>
      </c>
    </row>
    <row r="51" spans="1:10" s="128" customFormat="1" ht="12" customHeight="1">
      <c r="A51" s="130">
        <v>0.57499999999999896</v>
      </c>
      <c r="B51" s="137"/>
      <c r="C51" s="138" t="s">
        <v>153</v>
      </c>
      <c r="D51" s="139">
        <v>0</v>
      </c>
      <c r="E51" s="138" t="s">
        <v>154</v>
      </c>
      <c r="F51" s="139">
        <v>0</v>
      </c>
      <c r="G51" s="162" t="s">
        <v>155</v>
      </c>
      <c r="H51" s="146">
        <v>0</v>
      </c>
      <c r="I51" s="136">
        <f t="shared" si="0"/>
        <v>3</v>
      </c>
    </row>
    <row r="52" spans="1:10" s="128" customFormat="1" ht="12" customHeight="1" thickBot="1">
      <c r="A52" s="130">
        <v>0.58124999999999905</v>
      </c>
      <c r="B52" s="142"/>
      <c r="C52" s="167" t="s">
        <v>156</v>
      </c>
      <c r="D52" s="144">
        <v>0</v>
      </c>
      <c r="E52" s="167" t="s">
        <v>157</v>
      </c>
      <c r="F52" s="144">
        <v>0</v>
      </c>
      <c r="G52" s="167" t="s">
        <v>158</v>
      </c>
      <c r="H52" s="146">
        <v>0</v>
      </c>
      <c r="I52" s="136">
        <f t="shared" si="0"/>
        <v>3</v>
      </c>
    </row>
    <row r="53" spans="1:10" s="128" customFormat="1" ht="12" customHeight="1" thickBot="1">
      <c r="A53" s="260" t="s">
        <v>159</v>
      </c>
      <c r="B53" s="261"/>
      <c r="C53" s="261"/>
      <c r="D53" s="261"/>
      <c r="E53" s="261"/>
      <c r="F53" s="261"/>
      <c r="G53" s="261"/>
      <c r="H53" s="262"/>
      <c r="I53" s="129">
        <f t="shared" si="0"/>
        <v>0</v>
      </c>
    </row>
    <row r="54" spans="1:10" s="128" customFormat="1" ht="12" customHeight="1">
      <c r="A54" s="168" t="s">
        <v>160</v>
      </c>
      <c r="B54" s="131"/>
      <c r="C54" s="132" t="s">
        <v>161</v>
      </c>
      <c r="D54" s="169" t="s">
        <v>10</v>
      </c>
      <c r="E54" s="132" t="s">
        <v>162</v>
      </c>
      <c r="F54" s="169" t="s">
        <v>10</v>
      </c>
      <c r="G54" s="132" t="s">
        <v>163</v>
      </c>
      <c r="H54" s="170" t="s">
        <v>10</v>
      </c>
      <c r="I54" s="136">
        <f t="shared" si="0"/>
        <v>3</v>
      </c>
    </row>
    <row r="55" spans="1:10" s="128" customFormat="1" ht="12" customHeight="1">
      <c r="A55" s="171">
        <v>0.59375</v>
      </c>
      <c r="B55" s="137"/>
      <c r="C55" s="138" t="s">
        <v>164</v>
      </c>
      <c r="D55" s="172" t="s">
        <v>10</v>
      </c>
      <c r="E55" s="138" t="s">
        <v>165</v>
      </c>
      <c r="F55" s="172" t="s">
        <v>10</v>
      </c>
      <c r="G55" s="162" t="s">
        <v>166</v>
      </c>
      <c r="H55" s="173" t="s">
        <v>10</v>
      </c>
      <c r="I55" s="136">
        <f t="shared" si="0"/>
        <v>3</v>
      </c>
    </row>
    <row r="56" spans="1:10" s="128" customFormat="1" ht="12" customHeight="1">
      <c r="A56" s="263">
        <v>0.6</v>
      </c>
      <c r="B56" s="137"/>
      <c r="C56" s="138" t="s">
        <v>167</v>
      </c>
      <c r="D56" s="172" t="s">
        <v>10</v>
      </c>
      <c r="E56" s="138" t="s">
        <v>168</v>
      </c>
      <c r="F56" s="172" t="s">
        <v>10</v>
      </c>
      <c r="G56" s="138"/>
      <c r="H56" s="173" t="s">
        <v>10</v>
      </c>
      <c r="I56" s="136">
        <f t="shared" si="0"/>
        <v>2</v>
      </c>
    </row>
    <row r="57" spans="1:10" s="128" customFormat="1" ht="12" customHeight="1">
      <c r="A57" s="263"/>
      <c r="B57" s="137"/>
      <c r="C57" s="138" t="s">
        <v>169</v>
      </c>
      <c r="D57" s="172" t="s">
        <v>10</v>
      </c>
      <c r="E57" s="138" t="s">
        <v>170</v>
      </c>
      <c r="F57" s="172" t="s">
        <v>10</v>
      </c>
      <c r="G57" s="138"/>
      <c r="H57" s="173"/>
      <c r="I57" s="136">
        <f t="shared" si="0"/>
        <v>2</v>
      </c>
    </row>
    <row r="58" spans="1:10" s="128" customFormat="1" ht="12" customHeight="1" thickBot="1">
      <c r="A58" s="159">
        <v>0.60624999999999996</v>
      </c>
      <c r="B58" s="142"/>
      <c r="C58" s="143" t="s">
        <v>171</v>
      </c>
      <c r="D58" s="144" t="s">
        <v>10</v>
      </c>
      <c r="E58" s="143" t="s">
        <v>172</v>
      </c>
      <c r="F58" s="144" t="s">
        <v>10</v>
      </c>
      <c r="G58" s="143" t="s">
        <v>173</v>
      </c>
      <c r="H58" s="160" t="s">
        <v>10</v>
      </c>
      <c r="I58" s="136">
        <f t="shared" si="0"/>
        <v>3</v>
      </c>
    </row>
    <row r="59" spans="1:10" s="128" customFormat="1" ht="12" customHeight="1" thickBot="1">
      <c r="A59" s="249" t="s">
        <v>174</v>
      </c>
      <c r="B59" s="250"/>
      <c r="C59" s="250"/>
      <c r="D59" s="250"/>
      <c r="E59" s="250"/>
      <c r="F59" s="250"/>
      <c r="G59" s="250"/>
      <c r="H59" s="251"/>
      <c r="I59" s="129">
        <f t="shared" si="0"/>
        <v>0</v>
      </c>
    </row>
    <row r="60" spans="1:10" s="128" customFormat="1" ht="12" customHeight="1" thickBot="1">
      <c r="A60" s="130">
        <v>0.61250000000000004</v>
      </c>
      <c r="B60" s="174"/>
      <c r="C60" s="175" t="s">
        <v>175</v>
      </c>
      <c r="D60" s="176" t="s">
        <v>10</v>
      </c>
      <c r="E60" s="175"/>
      <c r="F60" s="177"/>
      <c r="G60" s="175"/>
      <c r="H60" s="178"/>
      <c r="I60" s="136">
        <f t="shared" si="0"/>
        <v>1</v>
      </c>
    </row>
    <row r="61" spans="1:10" s="128" customFormat="1" ht="12" customHeight="1" thickBot="1">
      <c r="A61" s="252" t="s">
        <v>176</v>
      </c>
      <c r="B61" s="253"/>
      <c r="C61" s="253"/>
      <c r="D61" s="253"/>
      <c r="E61" s="253"/>
      <c r="F61" s="253"/>
      <c r="G61" s="253"/>
      <c r="H61" s="254"/>
      <c r="I61" s="129">
        <f t="shared" si="0"/>
        <v>0</v>
      </c>
    </row>
    <row r="62" spans="1:10" s="128" customFormat="1" ht="12" customHeight="1" thickBot="1">
      <c r="A62" s="255" t="s">
        <v>177</v>
      </c>
      <c r="B62" s="256"/>
      <c r="C62" s="256"/>
      <c r="D62" s="256"/>
      <c r="E62" s="256"/>
      <c r="F62" s="256"/>
      <c r="G62" s="256"/>
      <c r="H62" s="257"/>
      <c r="I62" s="129">
        <f t="shared" si="0"/>
        <v>0</v>
      </c>
    </row>
    <row r="63" spans="1:10" s="128" customFormat="1" ht="12" customHeight="1" thickBot="1">
      <c r="A63" s="280">
        <v>0.375</v>
      </c>
      <c r="B63" s="151"/>
      <c r="C63" s="154" t="s">
        <v>178</v>
      </c>
      <c r="D63" s="179" t="s">
        <v>10</v>
      </c>
      <c r="E63" s="154" t="s">
        <v>179</v>
      </c>
      <c r="F63" s="179" t="s">
        <v>10</v>
      </c>
      <c r="G63" s="154"/>
      <c r="H63" s="180" t="s">
        <v>10</v>
      </c>
      <c r="I63" s="136">
        <f t="shared" si="0"/>
        <v>2</v>
      </c>
      <c r="J63" s="161">
        <f>SUM(I38:I64)</f>
        <v>57</v>
      </c>
    </row>
    <row r="64" spans="1:10" s="128" customFormat="1" ht="12" customHeight="1" thickBot="1">
      <c r="A64" s="281">
        <v>0.38124999999999998</v>
      </c>
      <c r="B64" s="142"/>
      <c r="C64" s="143" t="s">
        <v>180</v>
      </c>
      <c r="D64" s="181" t="s">
        <v>10</v>
      </c>
      <c r="E64" s="143" t="s">
        <v>181</v>
      </c>
      <c r="F64" s="181" t="s">
        <v>10</v>
      </c>
      <c r="G64" s="143" t="s">
        <v>182</v>
      </c>
      <c r="H64" s="182" t="s">
        <v>10</v>
      </c>
      <c r="I64" s="136">
        <f t="shared" si="0"/>
        <v>3</v>
      </c>
      <c r="J64" s="183">
        <f>SUM(J33+J63)</f>
        <v>113</v>
      </c>
    </row>
    <row r="65" spans="1:14" s="185" customFormat="1" ht="12.95" customHeight="1">
      <c r="A65" s="184"/>
      <c r="B65" s="184"/>
      <c r="C65" s="184"/>
      <c r="D65" s="184"/>
      <c r="E65" s="184"/>
      <c r="F65" s="184"/>
      <c r="G65" s="184"/>
      <c r="H65" s="184"/>
      <c r="I65" s="136"/>
      <c r="L65" s="128"/>
      <c r="M65" s="128"/>
      <c r="N65" s="128"/>
    </row>
    <row r="66" spans="1:14" s="185" customFormat="1" ht="12.95" customHeight="1">
      <c r="A66" s="184"/>
      <c r="B66" s="184"/>
      <c r="I66" s="136"/>
      <c r="L66" s="128"/>
      <c r="M66" s="128"/>
      <c r="N66" s="128"/>
    </row>
    <row r="67" spans="1:14" s="185" customFormat="1" ht="12.95" customHeight="1">
      <c r="A67" s="184"/>
      <c r="B67" s="184"/>
      <c r="C67" s="184"/>
      <c r="D67" s="184"/>
      <c r="E67" s="184"/>
      <c r="F67" s="184"/>
      <c r="H67" s="184"/>
      <c r="I67" s="136"/>
      <c r="K67" s="128"/>
      <c r="L67" s="128"/>
      <c r="M67" s="128"/>
      <c r="N67" s="128"/>
    </row>
    <row r="68" spans="1:14" s="185" customFormat="1" ht="12.95" customHeight="1">
      <c r="A68" s="184"/>
      <c r="B68" s="184"/>
      <c r="C68" s="184"/>
      <c r="D68" s="184"/>
      <c r="E68" s="184"/>
      <c r="F68" s="184"/>
      <c r="H68" s="184"/>
      <c r="I68" s="128"/>
      <c r="J68" s="128"/>
      <c r="K68" s="128"/>
      <c r="L68" s="128"/>
      <c r="M68" s="128"/>
      <c r="N68" s="128"/>
    </row>
    <row r="69" spans="1:14" s="185" customFormat="1" ht="12.95" customHeight="1">
      <c r="A69" s="128"/>
      <c r="B69" s="128"/>
      <c r="C69" s="128"/>
      <c r="D69" s="184"/>
      <c r="E69" s="128"/>
      <c r="F69" s="184"/>
      <c r="H69" s="184"/>
      <c r="I69" s="128"/>
      <c r="J69" s="128"/>
      <c r="K69" s="128"/>
      <c r="L69" s="128"/>
      <c r="M69" s="128"/>
      <c r="N69" s="128"/>
    </row>
    <row r="70" spans="1:14" s="185" customFormat="1" ht="12.95" customHeight="1">
      <c r="A70" s="128"/>
      <c r="B70" s="128"/>
      <c r="C70" s="128"/>
      <c r="D70" s="184"/>
      <c r="E70" s="128"/>
      <c r="F70" s="184"/>
      <c r="G70" s="128"/>
      <c r="H70" s="184"/>
      <c r="I70" s="128"/>
      <c r="J70" s="128"/>
      <c r="K70" s="128"/>
      <c r="L70" s="128"/>
      <c r="M70" s="128"/>
      <c r="N70" s="128"/>
    </row>
    <row r="71" spans="1:14" s="185" customFormat="1" ht="12.95" customHeight="1">
      <c r="A71" s="186"/>
      <c r="B71" s="187"/>
      <c r="C71" s="187"/>
      <c r="D71" s="188"/>
      <c r="E71" s="187"/>
      <c r="F71" s="188"/>
      <c r="G71" s="187"/>
      <c r="H71" s="188"/>
      <c r="L71" s="128"/>
      <c r="M71" s="128"/>
      <c r="N71" s="128"/>
    </row>
    <row r="72" spans="1:14" s="185" customFormat="1" ht="12.95" customHeight="1">
      <c r="A72" s="186"/>
      <c r="B72" s="187"/>
      <c r="C72" s="187"/>
      <c r="D72" s="188"/>
      <c r="E72" s="187"/>
      <c r="F72" s="188"/>
      <c r="G72" s="187"/>
      <c r="H72" s="188"/>
      <c r="L72" s="128"/>
      <c r="M72" s="128"/>
      <c r="N72" s="128"/>
    </row>
    <row r="73" spans="1:14" s="185" customFormat="1" ht="12.95" customHeight="1">
      <c r="A73" s="186"/>
      <c r="B73" s="187"/>
      <c r="C73" s="187"/>
      <c r="D73" s="188"/>
      <c r="E73" s="187"/>
      <c r="F73" s="188"/>
      <c r="G73" s="187"/>
      <c r="H73" s="188"/>
      <c r="L73" s="128"/>
      <c r="M73" s="128"/>
      <c r="N73" s="128"/>
    </row>
    <row r="74" spans="1:14" s="185" customFormat="1" ht="12.95" customHeight="1">
      <c r="A74" s="186"/>
      <c r="B74" s="187"/>
      <c r="C74" s="187"/>
      <c r="D74" s="188"/>
      <c r="E74" s="187"/>
      <c r="F74" s="188"/>
      <c r="G74" s="187"/>
      <c r="H74" s="188"/>
      <c r="L74" s="128"/>
      <c r="M74" s="128"/>
      <c r="N74" s="128"/>
    </row>
    <row r="75" spans="1:14" s="185" customFormat="1" ht="12.95" customHeight="1">
      <c r="A75" s="186"/>
      <c r="B75" s="187"/>
      <c r="C75" s="187"/>
      <c r="D75" s="188"/>
      <c r="E75" s="187"/>
      <c r="F75" s="188"/>
      <c r="G75" s="187"/>
      <c r="H75" s="188"/>
      <c r="L75" s="128"/>
      <c r="M75" s="128"/>
      <c r="N75" s="128"/>
    </row>
    <row r="76" spans="1:14" s="185" customFormat="1" ht="12.95" customHeight="1">
      <c r="A76" s="186"/>
      <c r="B76" s="187"/>
      <c r="C76" s="187"/>
      <c r="D76" s="188"/>
      <c r="E76" s="187"/>
      <c r="F76" s="188"/>
      <c r="G76" s="187"/>
      <c r="H76" s="188"/>
      <c r="L76" s="128"/>
      <c r="M76" s="128"/>
      <c r="N76" s="128"/>
    </row>
    <row r="77" spans="1:14" s="185" customFormat="1" ht="12.95" customHeight="1">
      <c r="A77" s="186"/>
      <c r="B77" s="187"/>
      <c r="C77" s="187"/>
      <c r="D77" s="188"/>
      <c r="E77" s="187"/>
      <c r="F77" s="188"/>
      <c r="G77" s="187"/>
      <c r="H77" s="188"/>
      <c r="L77" s="128"/>
      <c r="M77" s="128"/>
      <c r="N77" s="128"/>
    </row>
    <row r="78" spans="1:14" s="185" customFormat="1" ht="12.95" customHeight="1">
      <c r="A78" s="186"/>
      <c r="B78" s="187"/>
      <c r="C78" s="187"/>
      <c r="D78" s="188"/>
      <c r="E78" s="187"/>
      <c r="F78" s="188"/>
      <c r="G78" s="187"/>
      <c r="H78" s="188"/>
      <c r="L78" s="128"/>
      <c r="M78" s="128"/>
      <c r="N78" s="128"/>
    </row>
    <row r="79" spans="1:14" s="185" customFormat="1" ht="12.95" customHeight="1">
      <c r="A79" s="186"/>
      <c r="B79" s="187"/>
      <c r="C79" s="187"/>
      <c r="D79" s="188"/>
      <c r="E79" s="187"/>
      <c r="F79" s="188"/>
      <c r="G79" s="187"/>
      <c r="H79" s="188"/>
      <c r="L79" s="128"/>
      <c r="M79" s="128"/>
      <c r="N79" s="128"/>
    </row>
    <row r="80" spans="1:14" s="185" customFormat="1" ht="12.95" customHeight="1">
      <c r="A80" s="186"/>
      <c r="B80" s="187"/>
      <c r="C80" s="187"/>
      <c r="D80" s="188"/>
      <c r="E80" s="187"/>
      <c r="F80" s="188"/>
      <c r="G80" s="187"/>
      <c r="H80" s="188"/>
      <c r="L80" s="128"/>
      <c r="M80" s="128"/>
      <c r="N80" s="128"/>
    </row>
    <row r="81" spans="1:14" s="185" customFormat="1" ht="12.95" customHeight="1">
      <c r="A81" s="186"/>
      <c r="B81" s="187"/>
      <c r="C81" s="187"/>
      <c r="D81" s="188"/>
      <c r="E81" s="187"/>
      <c r="F81" s="188"/>
      <c r="G81" s="187"/>
      <c r="H81" s="188"/>
      <c r="L81" s="128"/>
      <c r="M81" s="128"/>
      <c r="N81" s="128"/>
    </row>
    <row r="82" spans="1:14" s="185" customFormat="1" ht="12.95" customHeight="1">
      <c r="A82" s="186"/>
      <c r="B82" s="187"/>
      <c r="C82" s="187"/>
      <c r="D82" s="188"/>
      <c r="E82" s="187"/>
      <c r="F82" s="188"/>
      <c r="G82" s="187"/>
      <c r="H82" s="188"/>
      <c r="L82" s="128"/>
    </row>
    <row r="83" spans="1:14" s="185" customFormat="1" ht="12.95" customHeight="1">
      <c r="A83" s="186"/>
      <c r="B83" s="187"/>
      <c r="C83" s="187"/>
      <c r="D83" s="188"/>
      <c r="E83" s="187"/>
      <c r="F83" s="188"/>
      <c r="G83" s="187"/>
      <c r="H83" s="188"/>
      <c r="L83" s="128"/>
    </row>
    <row r="84" spans="1:14" s="185" customFormat="1" ht="12.95" customHeight="1">
      <c r="A84" s="186"/>
      <c r="B84" s="187"/>
      <c r="C84" s="187"/>
      <c r="D84" s="188"/>
      <c r="E84" s="187"/>
      <c r="F84" s="188"/>
      <c r="G84" s="187"/>
      <c r="H84" s="188"/>
      <c r="L84" s="128"/>
    </row>
    <row r="85" spans="1:14" s="185" customFormat="1" ht="12.95" customHeight="1">
      <c r="A85" s="186"/>
      <c r="B85" s="187"/>
      <c r="C85" s="187"/>
      <c r="D85" s="188"/>
      <c r="E85" s="187"/>
      <c r="F85" s="188"/>
      <c r="G85" s="187"/>
      <c r="H85" s="188"/>
      <c r="L85" s="128"/>
    </row>
    <row r="86" spans="1:14" s="185" customFormat="1" ht="12.95" customHeight="1">
      <c r="A86" s="186"/>
      <c r="B86" s="187"/>
      <c r="C86" s="187"/>
      <c r="D86" s="188"/>
      <c r="E86" s="187"/>
      <c r="F86" s="188"/>
      <c r="G86" s="187"/>
      <c r="H86" s="188"/>
      <c r="L86" s="128"/>
    </row>
    <row r="87" spans="1:14" s="185" customFormat="1" ht="12.95" customHeight="1">
      <c r="A87" s="186"/>
      <c r="B87" s="187"/>
      <c r="C87" s="187"/>
      <c r="D87" s="188"/>
      <c r="E87" s="187"/>
      <c r="F87" s="188"/>
      <c r="G87" s="187"/>
      <c r="H87" s="188"/>
      <c r="L87" s="128"/>
    </row>
    <row r="88" spans="1:14" s="185" customFormat="1" ht="12.95" customHeight="1">
      <c r="A88" s="186"/>
      <c r="B88" s="187"/>
      <c r="C88" s="187"/>
      <c r="D88" s="188"/>
      <c r="E88" s="187"/>
      <c r="F88" s="188"/>
      <c r="G88" s="187"/>
      <c r="H88" s="188"/>
      <c r="L88" s="128"/>
    </row>
    <row r="89" spans="1:14" s="185" customFormat="1" ht="12.95" customHeight="1">
      <c r="A89" s="186"/>
      <c r="B89" s="187"/>
      <c r="C89" s="187"/>
      <c r="D89" s="188"/>
      <c r="E89" s="187"/>
      <c r="F89" s="188"/>
      <c r="G89" s="187"/>
      <c r="H89" s="188"/>
      <c r="L89" s="128"/>
    </row>
    <row r="90" spans="1:14" s="185" customFormat="1" ht="12.95" customHeight="1">
      <c r="A90" s="186"/>
      <c r="B90" s="187"/>
      <c r="C90" s="187"/>
      <c r="D90" s="188"/>
      <c r="E90" s="187"/>
      <c r="F90" s="188"/>
      <c r="G90" s="187"/>
      <c r="H90" s="188"/>
      <c r="L90" s="128"/>
    </row>
    <row r="91" spans="1:14" s="185" customFormat="1" ht="12.95" customHeight="1">
      <c r="A91" s="186"/>
      <c r="B91" s="187"/>
      <c r="C91" s="187"/>
      <c r="D91" s="188"/>
      <c r="E91" s="187"/>
      <c r="F91" s="188"/>
      <c r="G91" s="187"/>
      <c r="H91" s="188"/>
      <c r="L91" s="128"/>
    </row>
    <row r="92" spans="1:14" s="185" customFormat="1" ht="12.95" customHeight="1">
      <c r="A92" s="186"/>
      <c r="B92" s="187"/>
      <c r="C92" s="187"/>
      <c r="D92" s="188"/>
      <c r="E92" s="187"/>
      <c r="F92" s="188"/>
      <c r="G92" s="187"/>
      <c r="H92" s="188"/>
      <c r="L92" s="128"/>
    </row>
    <row r="93" spans="1:14" s="185" customFormat="1" ht="12.95" customHeight="1">
      <c r="A93" s="186"/>
      <c r="B93" s="187"/>
      <c r="C93" s="187"/>
      <c r="D93" s="188"/>
      <c r="E93" s="187"/>
      <c r="F93" s="188"/>
      <c r="G93" s="187"/>
      <c r="H93" s="188"/>
      <c r="L93" s="128"/>
    </row>
    <row r="94" spans="1:14" s="185" customFormat="1" ht="12.95" customHeight="1">
      <c r="A94" s="186"/>
      <c r="B94" s="187"/>
      <c r="C94" s="187"/>
      <c r="D94" s="188"/>
      <c r="E94" s="187"/>
      <c r="F94" s="188"/>
      <c r="G94" s="187"/>
      <c r="H94" s="188"/>
      <c r="L94" s="128"/>
    </row>
    <row r="95" spans="1:14" s="185" customFormat="1" ht="12.95" customHeight="1">
      <c r="A95" s="186"/>
      <c r="B95" s="187"/>
      <c r="C95" s="187"/>
      <c r="D95" s="188"/>
      <c r="E95" s="187"/>
      <c r="F95" s="188"/>
      <c r="G95" s="187"/>
      <c r="H95" s="188"/>
      <c r="L95" s="128"/>
    </row>
    <row r="96" spans="1:14" s="185" customFormat="1" ht="12.95" customHeight="1">
      <c r="A96" s="186"/>
      <c r="B96" s="187"/>
      <c r="C96" s="187"/>
      <c r="D96" s="188"/>
      <c r="E96" s="187"/>
      <c r="F96" s="188"/>
      <c r="G96" s="187"/>
      <c r="H96" s="188"/>
      <c r="L96" s="128"/>
    </row>
    <row r="97" spans="1:12" s="185" customFormat="1" ht="12.95" customHeight="1">
      <c r="A97" s="186"/>
      <c r="B97" s="187"/>
      <c r="C97" s="187"/>
      <c r="D97" s="188"/>
      <c r="E97" s="187"/>
      <c r="F97" s="188"/>
      <c r="G97" s="187"/>
      <c r="H97" s="188"/>
      <c r="L97" s="128"/>
    </row>
    <row r="98" spans="1:12" s="185" customFormat="1" ht="12.95" customHeight="1">
      <c r="A98" s="186"/>
      <c r="B98" s="187"/>
      <c r="C98" s="187"/>
      <c r="D98" s="188"/>
      <c r="E98" s="187"/>
      <c r="F98" s="188"/>
      <c r="G98" s="187"/>
      <c r="H98" s="188"/>
      <c r="L98" s="128"/>
    </row>
    <row r="99" spans="1:12" s="185" customFormat="1" ht="12.95" customHeight="1">
      <c r="A99" s="186"/>
      <c r="B99" s="187"/>
      <c r="C99" s="187"/>
      <c r="D99" s="188"/>
      <c r="E99" s="187"/>
      <c r="F99" s="188"/>
      <c r="G99" s="187"/>
      <c r="H99" s="188"/>
      <c r="L99" s="128"/>
    </row>
    <row r="100" spans="1:12" s="185" customFormat="1" ht="12.95" customHeight="1">
      <c r="A100" s="186"/>
      <c r="B100" s="187"/>
      <c r="C100" s="187"/>
      <c r="D100" s="188"/>
      <c r="E100" s="187"/>
      <c r="F100" s="188"/>
      <c r="G100" s="187"/>
      <c r="H100" s="188"/>
      <c r="L100" s="128"/>
    </row>
    <row r="101" spans="1:12" ht="12.95" customHeight="1">
      <c r="A101" s="20"/>
      <c r="B101" s="128"/>
      <c r="C101" s="128"/>
      <c r="E101" s="128"/>
      <c r="G101" s="128"/>
      <c r="J101" s="28"/>
      <c r="L101" s="128"/>
    </row>
    <row r="102" spans="1:12" ht="12.95" customHeight="1">
      <c r="A102" s="20"/>
      <c r="B102" s="128"/>
      <c r="C102" s="128"/>
      <c r="E102" s="128"/>
      <c r="G102" s="128"/>
      <c r="J102" s="28"/>
      <c r="L102" s="128"/>
    </row>
    <row r="103" spans="1:12" ht="12.95" customHeight="1">
      <c r="A103" s="20"/>
      <c r="B103" s="128"/>
      <c r="C103" s="128"/>
      <c r="E103" s="128"/>
      <c r="G103" s="128"/>
      <c r="J103" s="28"/>
      <c r="L103" s="128"/>
    </row>
    <row r="104" spans="1:12" ht="12.95" customHeight="1">
      <c r="A104" s="20"/>
      <c r="B104" s="128"/>
      <c r="C104" s="128"/>
      <c r="E104" s="128"/>
      <c r="G104" s="128"/>
      <c r="J104" s="28"/>
      <c r="L104" s="128"/>
    </row>
    <row r="105" spans="1:12" ht="12.95" customHeight="1">
      <c r="A105" s="20"/>
      <c r="B105" s="128"/>
      <c r="C105" s="128"/>
      <c r="E105" s="128"/>
      <c r="G105" s="128"/>
      <c r="J105" s="28"/>
      <c r="L105" s="128"/>
    </row>
    <row r="106" spans="1:12" ht="12.95" customHeight="1">
      <c r="A106" s="20"/>
      <c r="B106" s="128"/>
      <c r="C106" s="128"/>
      <c r="E106" s="128"/>
      <c r="G106" s="128"/>
      <c r="J106" s="28"/>
      <c r="L106" s="128"/>
    </row>
    <row r="107" spans="1:12" ht="12.95" customHeight="1">
      <c r="A107" s="20"/>
      <c r="B107" s="128"/>
      <c r="C107" s="128"/>
      <c r="E107" s="128"/>
      <c r="G107" s="128"/>
      <c r="J107" s="28"/>
      <c r="L107" s="128"/>
    </row>
    <row r="108" spans="1:12" ht="12.95" customHeight="1">
      <c r="A108" s="20"/>
      <c r="B108" s="128"/>
      <c r="C108" s="128"/>
      <c r="E108" s="128"/>
      <c r="G108" s="128"/>
      <c r="J108" s="28"/>
      <c r="L108" s="128"/>
    </row>
    <row r="109" spans="1:12" ht="12.95" customHeight="1">
      <c r="A109" s="20"/>
      <c r="B109" s="128"/>
      <c r="C109" s="128"/>
      <c r="E109" s="128"/>
      <c r="G109" s="128"/>
      <c r="J109" s="28"/>
      <c r="L109" s="128"/>
    </row>
    <row r="110" spans="1:12" ht="12.95" customHeight="1">
      <c r="A110" s="20"/>
      <c r="B110" s="128"/>
      <c r="C110" s="128"/>
      <c r="E110" s="128"/>
      <c r="G110" s="128"/>
      <c r="J110" s="28"/>
      <c r="L110" s="128"/>
    </row>
    <row r="111" spans="1:12" ht="12.95" customHeight="1">
      <c r="A111" s="20"/>
      <c r="B111" s="128"/>
      <c r="C111" s="128"/>
      <c r="E111" s="128"/>
      <c r="G111" s="128"/>
      <c r="J111" s="28"/>
      <c r="L111" s="128"/>
    </row>
    <row r="112" spans="1:12" ht="12.95" customHeight="1">
      <c r="A112" s="20"/>
      <c r="B112" s="128"/>
      <c r="C112" s="128"/>
      <c r="E112" s="128"/>
      <c r="G112" s="128"/>
      <c r="J112" s="28"/>
      <c r="L112" s="128"/>
    </row>
    <row r="113" spans="1:12" ht="12.95" customHeight="1">
      <c r="A113" s="20"/>
      <c r="B113" s="128"/>
      <c r="C113" s="128"/>
      <c r="E113" s="128"/>
      <c r="G113" s="128"/>
      <c r="J113" s="28"/>
      <c r="L113" s="128"/>
    </row>
    <row r="114" spans="1:12" ht="12.95" customHeight="1">
      <c r="A114" s="20"/>
      <c r="B114" s="128"/>
      <c r="C114" s="128"/>
      <c r="E114" s="128"/>
      <c r="G114" s="128"/>
      <c r="J114" s="28"/>
      <c r="L114" s="128"/>
    </row>
    <row r="115" spans="1:12" ht="12.95" customHeight="1">
      <c r="A115" s="20"/>
      <c r="B115" s="128"/>
      <c r="C115" s="128"/>
      <c r="E115" s="128"/>
      <c r="G115" s="128"/>
      <c r="J115" s="28"/>
      <c r="L115" s="128"/>
    </row>
    <row r="116" spans="1:12" ht="12.95" customHeight="1">
      <c r="A116" s="20"/>
      <c r="B116" s="128"/>
      <c r="C116" s="128"/>
      <c r="E116" s="128"/>
      <c r="G116" s="128"/>
      <c r="J116" s="28"/>
      <c r="L116" s="128"/>
    </row>
    <row r="117" spans="1:12" ht="12.95" customHeight="1">
      <c r="A117" s="20"/>
      <c r="B117" s="128"/>
      <c r="C117" s="128"/>
      <c r="E117" s="128"/>
      <c r="G117" s="128"/>
      <c r="J117" s="28"/>
      <c r="L117" s="128"/>
    </row>
    <row r="118" spans="1:12" ht="12.95" customHeight="1">
      <c r="A118" s="20"/>
      <c r="B118" s="128"/>
      <c r="C118" s="128"/>
      <c r="E118" s="128"/>
      <c r="G118" s="128"/>
      <c r="J118" s="28"/>
      <c r="L118" s="128"/>
    </row>
    <row r="119" spans="1:12" ht="12.95" customHeight="1">
      <c r="A119" s="20"/>
      <c r="B119" s="128"/>
      <c r="C119" s="128"/>
      <c r="E119" s="128"/>
      <c r="G119" s="128"/>
      <c r="J119" s="28"/>
      <c r="L119" s="128"/>
    </row>
    <row r="120" spans="1:12" ht="12.95" customHeight="1">
      <c r="A120" s="189"/>
      <c r="C120" s="128"/>
      <c r="E120" s="128"/>
      <c r="G120" s="128"/>
      <c r="J120" s="28"/>
      <c r="L120" s="128"/>
    </row>
    <row r="121" spans="1:12" ht="12.95" customHeight="1">
      <c r="A121" s="189"/>
      <c r="C121" s="128"/>
      <c r="E121" s="128"/>
      <c r="G121" s="128"/>
      <c r="J121" s="28"/>
      <c r="L121" s="128"/>
    </row>
    <row r="122" spans="1:12" ht="12.95" customHeight="1">
      <c r="A122" s="189"/>
      <c r="C122" s="128"/>
      <c r="E122" s="128"/>
      <c r="G122" s="128"/>
      <c r="J122" s="28"/>
      <c r="L122" s="128"/>
    </row>
    <row r="123" spans="1:12">
      <c r="A123" s="189"/>
      <c r="C123" s="128"/>
      <c r="E123" s="128"/>
      <c r="G123" s="128"/>
      <c r="J123" s="28"/>
      <c r="L123" s="128"/>
    </row>
    <row r="124" spans="1:12">
      <c r="A124" s="189"/>
      <c r="C124" s="128"/>
      <c r="E124" s="128"/>
      <c r="G124" s="128"/>
      <c r="J124" s="28"/>
      <c r="L124" s="128"/>
    </row>
    <row r="125" spans="1:12">
      <c r="A125" s="189"/>
      <c r="C125" s="128"/>
      <c r="E125" s="128"/>
      <c r="G125" s="128"/>
      <c r="J125" s="28"/>
      <c r="L125" s="128"/>
    </row>
    <row r="126" spans="1:12">
      <c r="A126" s="189"/>
      <c r="C126" s="128"/>
      <c r="E126" s="128"/>
      <c r="G126" s="128"/>
      <c r="J126" s="28"/>
    </row>
    <row r="127" spans="1:12">
      <c r="A127" s="189"/>
      <c r="C127" s="128"/>
      <c r="E127" s="128"/>
      <c r="G127" s="128"/>
      <c r="J127" s="28"/>
    </row>
  </sheetData>
  <mergeCells count="21">
    <mergeCell ref="A35:H35"/>
    <mergeCell ref="A1:H1"/>
    <mergeCell ref="A2:H2"/>
    <mergeCell ref="A4:H4"/>
    <mergeCell ref="A5:H5"/>
    <mergeCell ref="A6:H6"/>
    <mergeCell ref="A7:H7"/>
    <mergeCell ref="A8:H8"/>
    <mergeCell ref="A9:H9"/>
    <mergeCell ref="A14:H14"/>
    <mergeCell ref="A18:H18"/>
    <mergeCell ref="A26:H26"/>
    <mergeCell ref="A59:H59"/>
    <mergeCell ref="A61:H61"/>
    <mergeCell ref="A62:H62"/>
    <mergeCell ref="A36:H36"/>
    <mergeCell ref="A37:H37"/>
    <mergeCell ref="A43:A44"/>
    <mergeCell ref="A45:H45"/>
    <mergeCell ref="A53:H53"/>
    <mergeCell ref="A56:A57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53"/>
  <sheetViews>
    <sheetView tabSelected="1"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07" t="str">
        <f>JUV!A1</f>
        <v>MAR DEL PLATA GOLF CLUB</v>
      </c>
      <c r="B1" s="207"/>
      <c r="C1" s="207"/>
      <c r="D1" s="207"/>
      <c r="E1" s="207"/>
      <c r="F1" s="207"/>
      <c r="G1" s="207"/>
      <c r="H1" s="207"/>
    </row>
    <row r="2" spans="1:11" ht="23.25">
      <c r="A2" s="212" t="str">
        <f>JUV!A2</f>
        <v>Cancha Nueva</v>
      </c>
      <c r="B2" s="212"/>
      <c r="C2" s="212"/>
      <c r="D2" s="212"/>
      <c r="E2" s="212"/>
      <c r="F2" s="212"/>
      <c r="G2" s="212"/>
      <c r="H2" s="212"/>
    </row>
    <row r="3" spans="1:11" ht="19.5">
      <c r="A3" s="208" t="s">
        <v>7</v>
      </c>
      <c r="B3" s="208"/>
      <c r="C3" s="208"/>
      <c r="D3" s="208"/>
      <c r="E3" s="208"/>
      <c r="F3" s="208"/>
      <c r="G3" s="208"/>
      <c r="H3" s="208"/>
    </row>
    <row r="4" spans="1:11" ht="26.25">
      <c r="A4" s="209" t="str">
        <f>JUV!A4</f>
        <v>10° FECHA DEL RANKING</v>
      </c>
      <c r="B4" s="209"/>
      <c r="C4" s="209"/>
      <c r="D4" s="209"/>
      <c r="E4" s="209"/>
      <c r="F4" s="209"/>
      <c r="G4" s="209"/>
      <c r="H4" s="209"/>
    </row>
    <row r="5" spans="1:11" ht="19.5">
      <c r="A5" s="210" t="str">
        <f>JUV!A5</f>
        <v>DOS VUELTAS DE 9 HOYOS MEDAL PLAY</v>
      </c>
      <c r="B5" s="210"/>
      <c r="C5" s="210"/>
      <c r="D5" s="210"/>
      <c r="E5" s="210"/>
      <c r="F5" s="210"/>
      <c r="G5" s="210"/>
      <c r="H5" s="210"/>
    </row>
    <row r="6" spans="1:11" ht="19.5">
      <c r="A6" s="206" t="str">
        <f>JUV!A6</f>
        <v>DOMINGO 24 DE NOVIEMBRE DE 2024</v>
      </c>
      <c r="B6" s="206"/>
      <c r="C6" s="206"/>
      <c r="D6" s="206"/>
      <c r="E6" s="206"/>
      <c r="F6" s="206"/>
      <c r="G6" s="206"/>
      <c r="H6" s="206"/>
    </row>
    <row r="7" spans="1:11" ht="19.5" thickBot="1">
      <c r="A7" s="2"/>
    </row>
    <row r="8" spans="1:11" ht="20.25" thickBot="1">
      <c r="A8" s="203" t="s">
        <v>42</v>
      </c>
      <c r="B8" s="204"/>
      <c r="C8" s="204"/>
      <c r="D8" s="204"/>
      <c r="E8" s="204"/>
      <c r="F8" s="204"/>
      <c r="G8" s="204"/>
      <c r="H8" s="205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87"/>
      <c r="K9" s="98" t="s">
        <v>24</v>
      </c>
    </row>
    <row r="10" spans="1:11" ht="20.25" thickBot="1">
      <c r="A10" s="79" t="s">
        <v>95</v>
      </c>
      <c r="B10" s="80" t="s">
        <v>185</v>
      </c>
      <c r="C10" s="81">
        <v>39044</v>
      </c>
      <c r="D10" s="82">
        <v>0</v>
      </c>
      <c r="E10" s="83">
        <v>36</v>
      </c>
      <c r="F10" s="84">
        <v>34</v>
      </c>
      <c r="G10" s="297">
        <f>SUM(E10:F10)</f>
        <v>70</v>
      </c>
      <c r="H10" s="86">
        <f t="shared" ref="H10:H14" si="0">SUM(G10-D10)</f>
        <v>70</v>
      </c>
      <c r="I10" s="21" t="s">
        <v>15</v>
      </c>
      <c r="K10" s="19">
        <f t="shared" ref="K10:K30" si="1">(F10-D10*0.5)</f>
        <v>34</v>
      </c>
    </row>
    <row r="11" spans="1:11" ht="20.25" thickBot="1">
      <c r="A11" s="79" t="s">
        <v>96</v>
      </c>
      <c r="B11" s="80" t="s">
        <v>184</v>
      </c>
      <c r="C11" s="81">
        <v>38833</v>
      </c>
      <c r="D11" s="82">
        <v>0</v>
      </c>
      <c r="E11" s="83">
        <v>37</v>
      </c>
      <c r="F11" s="84">
        <v>34</v>
      </c>
      <c r="G11" s="297">
        <f>SUM(E11:F11)</f>
        <v>71</v>
      </c>
      <c r="H11" s="86">
        <f t="shared" si="0"/>
        <v>71</v>
      </c>
      <c r="I11" s="21" t="s">
        <v>16</v>
      </c>
      <c r="K11" s="19">
        <f t="shared" si="1"/>
        <v>34</v>
      </c>
    </row>
    <row r="12" spans="1:11" ht="19.5">
      <c r="A12" s="79" t="s">
        <v>98</v>
      </c>
      <c r="B12" s="80" t="s">
        <v>183</v>
      </c>
      <c r="C12" s="81">
        <v>38922</v>
      </c>
      <c r="D12" s="82">
        <v>-1</v>
      </c>
      <c r="E12" s="83">
        <v>36</v>
      </c>
      <c r="F12" s="84">
        <v>36</v>
      </c>
      <c r="G12" s="85">
        <f>SUM(E12:F12)</f>
        <v>72</v>
      </c>
      <c r="H12" s="86">
        <f t="shared" si="0"/>
        <v>73</v>
      </c>
      <c r="K12" s="19">
        <f t="shared" si="1"/>
        <v>36.5</v>
      </c>
    </row>
    <row r="13" spans="1:11" ht="20.25" thickBot="1">
      <c r="A13" s="79" t="s">
        <v>97</v>
      </c>
      <c r="B13" s="80" t="s">
        <v>51</v>
      </c>
      <c r="C13" s="81">
        <v>39105</v>
      </c>
      <c r="D13" s="82">
        <v>-1</v>
      </c>
      <c r="E13" s="83">
        <v>40</v>
      </c>
      <c r="F13" s="84">
        <v>34</v>
      </c>
      <c r="G13" s="85">
        <f>SUM(E13:F13)</f>
        <v>74</v>
      </c>
      <c r="H13" s="86">
        <f t="shared" si="0"/>
        <v>75</v>
      </c>
      <c r="K13" s="19">
        <f t="shared" si="1"/>
        <v>34.5</v>
      </c>
    </row>
    <row r="14" spans="1:11" ht="20.25" thickBot="1">
      <c r="A14" s="79" t="s">
        <v>88</v>
      </c>
      <c r="B14" s="80" t="s">
        <v>187</v>
      </c>
      <c r="C14" s="81">
        <v>39689</v>
      </c>
      <c r="D14" s="82">
        <v>5</v>
      </c>
      <c r="E14" s="83">
        <v>38</v>
      </c>
      <c r="F14" s="84">
        <v>37</v>
      </c>
      <c r="G14" s="85">
        <f>SUM(E14:F14)</f>
        <v>75</v>
      </c>
      <c r="H14" s="298">
        <f t="shared" si="0"/>
        <v>70</v>
      </c>
      <c r="I14" s="25" t="s">
        <v>18</v>
      </c>
      <c r="K14" s="19">
        <f t="shared" si="1"/>
        <v>34.5</v>
      </c>
    </row>
    <row r="15" spans="1:11" ht="19.5">
      <c r="A15" s="79" t="s">
        <v>94</v>
      </c>
      <c r="B15" s="80" t="s">
        <v>186</v>
      </c>
      <c r="C15" s="81">
        <v>39699</v>
      </c>
      <c r="D15" s="82">
        <v>3</v>
      </c>
      <c r="E15" s="83">
        <v>35</v>
      </c>
      <c r="F15" s="84">
        <v>41</v>
      </c>
      <c r="G15" s="85">
        <f>SUM(E15:F15)</f>
        <v>76</v>
      </c>
      <c r="H15" s="86">
        <f t="shared" ref="H15" si="2">SUM(G15-D15)</f>
        <v>73</v>
      </c>
      <c r="K15" s="19">
        <f t="shared" si="1"/>
        <v>39.5</v>
      </c>
    </row>
    <row r="16" spans="1:11" ht="19.5">
      <c r="A16" s="79" t="s">
        <v>92</v>
      </c>
      <c r="B16" s="80" t="s">
        <v>184</v>
      </c>
      <c r="C16" s="81">
        <v>38848</v>
      </c>
      <c r="D16" s="82">
        <v>3</v>
      </c>
      <c r="E16" s="83">
        <v>41</v>
      </c>
      <c r="F16" s="84">
        <v>38</v>
      </c>
      <c r="G16" s="85">
        <f>SUM(E16:F16)</f>
        <v>79</v>
      </c>
      <c r="H16" s="86">
        <f t="shared" ref="H16:H30" si="3">SUM(G16-D16)</f>
        <v>76</v>
      </c>
      <c r="K16" s="19">
        <f t="shared" si="1"/>
        <v>36.5</v>
      </c>
    </row>
    <row r="17" spans="1:11" ht="19.5">
      <c r="A17" s="79" t="s">
        <v>89</v>
      </c>
      <c r="B17" s="80" t="s">
        <v>184</v>
      </c>
      <c r="C17" s="81">
        <v>39205</v>
      </c>
      <c r="D17" s="82">
        <v>6</v>
      </c>
      <c r="E17" s="83">
        <v>41</v>
      </c>
      <c r="F17" s="84">
        <v>39</v>
      </c>
      <c r="G17" s="85">
        <f>SUM(E17:F17)</f>
        <v>80</v>
      </c>
      <c r="H17" s="86">
        <f t="shared" si="3"/>
        <v>74</v>
      </c>
      <c r="K17" s="19">
        <f t="shared" si="1"/>
        <v>36</v>
      </c>
    </row>
    <row r="18" spans="1:11" ht="19.5">
      <c r="A18" s="79" t="s">
        <v>87</v>
      </c>
      <c r="B18" s="80" t="s">
        <v>184</v>
      </c>
      <c r="C18" s="81">
        <v>39755</v>
      </c>
      <c r="D18" s="82">
        <v>8</v>
      </c>
      <c r="E18" s="83">
        <v>40</v>
      </c>
      <c r="F18" s="84">
        <v>42</v>
      </c>
      <c r="G18" s="85">
        <f>SUM(E18:F18)</f>
        <v>82</v>
      </c>
      <c r="H18" s="86">
        <f t="shared" si="3"/>
        <v>74</v>
      </c>
      <c r="K18" s="19">
        <f t="shared" si="1"/>
        <v>38</v>
      </c>
    </row>
    <row r="19" spans="1:11" ht="19.5">
      <c r="A19" s="79" t="s">
        <v>93</v>
      </c>
      <c r="B19" s="80" t="s">
        <v>186</v>
      </c>
      <c r="C19" s="81">
        <v>39469</v>
      </c>
      <c r="D19" s="82">
        <v>3</v>
      </c>
      <c r="E19" s="83">
        <v>39</v>
      </c>
      <c r="F19" s="84">
        <v>43</v>
      </c>
      <c r="G19" s="85">
        <f>SUM(E19:F19)</f>
        <v>82</v>
      </c>
      <c r="H19" s="86">
        <f t="shared" si="3"/>
        <v>79</v>
      </c>
      <c r="K19" s="19">
        <f t="shared" si="1"/>
        <v>41.5</v>
      </c>
    </row>
    <row r="20" spans="1:11" ht="19.5">
      <c r="A20" s="79" t="s">
        <v>91</v>
      </c>
      <c r="B20" s="80" t="s">
        <v>184</v>
      </c>
      <c r="C20" s="81">
        <v>39770</v>
      </c>
      <c r="D20" s="82">
        <v>4</v>
      </c>
      <c r="E20" s="83">
        <v>43</v>
      </c>
      <c r="F20" s="84">
        <v>44</v>
      </c>
      <c r="G20" s="85">
        <f>SUM(E20:F20)</f>
        <v>87</v>
      </c>
      <c r="H20" s="86">
        <f t="shared" si="3"/>
        <v>83</v>
      </c>
      <c r="K20" s="19">
        <f t="shared" si="1"/>
        <v>42</v>
      </c>
    </row>
    <row r="21" spans="1:11" ht="20.25" thickBot="1">
      <c r="A21" s="79" t="s">
        <v>84</v>
      </c>
      <c r="B21" s="80" t="s">
        <v>53</v>
      </c>
      <c r="C21" s="81">
        <v>39442</v>
      </c>
      <c r="D21" s="82">
        <v>15</v>
      </c>
      <c r="E21" s="83">
        <v>47</v>
      </c>
      <c r="F21" s="84">
        <v>42</v>
      </c>
      <c r="G21" s="85">
        <f>SUM(E21:F21)</f>
        <v>89</v>
      </c>
      <c r="H21" s="86">
        <f t="shared" si="3"/>
        <v>74</v>
      </c>
      <c r="K21" s="19">
        <f t="shared" si="1"/>
        <v>34.5</v>
      </c>
    </row>
    <row r="22" spans="1:11" ht="20.25" thickBot="1">
      <c r="A22" s="190" t="s">
        <v>82</v>
      </c>
      <c r="B22" s="80" t="s">
        <v>187</v>
      </c>
      <c r="C22" s="81">
        <v>38531</v>
      </c>
      <c r="D22" s="82">
        <v>26</v>
      </c>
      <c r="E22" s="83">
        <v>47</v>
      </c>
      <c r="F22" s="84">
        <v>45</v>
      </c>
      <c r="G22" s="85">
        <f>SUM(E22:F22)</f>
        <v>92</v>
      </c>
      <c r="H22" s="298">
        <f t="shared" si="3"/>
        <v>66</v>
      </c>
      <c r="I22" s="25" t="s">
        <v>17</v>
      </c>
      <c r="K22" s="19">
        <f t="shared" si="1"/>
        <v>32</v>
      </c>
    </row>
    <row r="23" spans="1:11" ht="19.5">
      <c r="A23" s="79" t="s">
        <v>47</v>
      </c>
      <c r="B23" s="80" t="s">
        <v>53</v>
      </c>
      <c r="C23" s="81">
        <v>38922</v>
      </c>
      <c r="D23" s="82">
        <v>16</v>
      </c>
      <c r="E23" s="83">
        <v>47</v>
      </c>
      <c r="F23" s="84">
        <v>46</v>
      </c>
      <c r="G23" s="85">
        <f>SUM(E23:F23)</f>
        <v>93</v>
      </c>
      <c r="H23" s="86">
        <f t="shared" si="3"/>
        <v>77</v>
      </c>
      <c r="K23" s="19">
        <f t="shared" si="1"/>
        <v>38</v>
      </c>
    </row>
    <row r="24" spans="1:11" ht="19.5">
      <c r="A24" s="79" t="s">
        <v>83</v>
      </c>
      <c r="B24" s="80" t="s">
        <v>53</v>
      </c>
      <c r="C24" s="81">
        <v>39641</v>
      </c>
      <c r="D24" s="82">
        <v>20</v>
      </c>
      <c r="E24" s="83">
        <v>47</v>
      </c>
      <c r="F24" s="84">
        <v>48</v>
      </c>
      <c r="G24" s="85">
        <f>SUM(E24:F24)</f>
        <v>95</v>
      </c>
      <c r="H24" s="86">
        <f t="shared" si="3"/>
        <v>75</v>
      </c>
      <c r="K24" s="19">
        <f t="shared" si="1"/>
        <v>38</v>
      </c>
    </row>
    <row r="25" spans="1:11" ht="19.5">
      <c r="A25" s="79" t="s">
        <v>86</v>
      </c>
      <c r="B25" s="80" t="s">
        <v>183</v>
      </c>
      <c r="C25" s="81">
        <v>39281</v>
      </c>
      <c r="D25" s="82">
        <v>8</v>
      </c>
      <c r="E25" s="83">
        <v>48</v>
      </c>
      <c r="F25" s="84">
        <v>49</v>
      </c>
      <c r="G25" s="85">
        <f>SUM(E25:F25)</f>
        <v>97</v>
      </c>
      <c r="H25" s="86">
        <f t="shared" si="3"/>
        <v>89</v>
      </c>
      <c r="K25" s="19">
        <f t="shared" si="1"/>
        <v>45</v>
      </c>
    </row>
    <row r="26" spans="1:11" ht="19.5">
      <c r="A26" s="79" t="s">
        <v>46</v>
      </c>
      <c r="B26" s="80" t="s">
        <v>53</v>
      </c>
      <c r="C26" s="81">
        <v>39795</v>
      </c>
      <c r="D26" s="82">
        <v>26</v>
      </c>
      <c r="E26" s="83">
        <v>50</v>
      </c>
      <c r="F26" s="84">
        <v>49</v>
      </c>
      <c r="G26" s="85">
        <f>SUM(E26:F26)</f>
        <v>99</v>
      </c>
      <c r="H26" s="86">
        <f t="shared" si="3"/>
        <v>73</v>
      </c>
      <c r="K26" s="19">
        <f t="shared" si="1"/>
        <v>36</v>
      </c>
    </row>
    <row r="27" spans="1:11" ht="19.5">
      <c r="A27" s="79" t="s">
        <v>81</v>
      </c>
      <c r="B27" s="80" t="s">
        <v>53</v>
      </c>
      <c r="C27" s="81">
        <v>39002</v>
      </c>
      <c r="D27" s="82">
        <v>27</v>
      </c>
      <c r="E27" s="83">
        <v>65</v>
      </c>
      <c r="F27" s="84">
        <v>73</v>
      </c>
      <c r="G27" s="85">
        <f>SUM(E27:F27)</f>
        <v>138</v>
      </c>
      <c r="H27" s="86">
        <f t="shared" si="3"/>
        <v>111</v>
      </c>
      <c r="K27" s="19">
        <f t="shared" si="1"/>
        <v>59.5</v>
      </c>
    </row>
    <row r="28" spans="1:11" ht="19.5">
      <c r="A28" s="283" t="s">
        <v>85</v>
      </c>
      <c r="B28" s="80" t="s">
        <v>53</v>
      </c>
      <c r="C28" s="81">
        <v>39381</v>
      </c>
      <c r="D28" s="284" t="s">
        <v>10</v>
      </c>
      <c r="E28" s="285" t="s">
        <v>10</v>
      </c>
      <c r="F28" s="286" t="s">
        <v>10</v>
      </c>
      <c r="G28" s="287" t="s">
        <v>10</v>
      </c>
      <c r="H28" s="288" t="s">
        <v>10</v>
      </c>
      <c r="K28" s="1"/>
    </row>
    <row r="29" spans="1:11" ht="20.25" thickBot="1">
      <c r="A29" s="191" t="s">
        <v>90</v>
      </c>
      <c r="B29" s="192" t="s">
        <v>186</v>
      </c>
      <c r="C29" s="193">
        <v>39791</v>
      </c>
      <c r="D29" s="194" t="s">
        <v>198</v>
      </c>
      <c r="E29" s="117" t="s">
        <v>199</v>
      </c>
      <c r="F29" s="195" t="s">
        <v>200</v>
      </c>
      <c r="G29" s="196" t="s">
        <v>201</v>
      </c>
      <c r="H29" s="295" t="s">
        <v>10</v>
      </c>
      <c r="K29" s="1"/>
    </row>
    <row r="30" spans="1:11">
      <c r="B30" s="1"/>
      <c r="C30" s="1"/>
      <c r="D30" s="1"/>
      <c r="E30" s="1"/>
      <c r="F30" s="1"/>
      <c r="G30" s="1"/>
      <c r="H30" s="1"/>
      <c r="K30" s="1"/>
    </row>
    <row r="31" spans="1:11" ht="19.5" thickBot="1">
      <c r="B31" s="1"/>
      <c r="C31" s="1"/>
      <c r="D31" s="1"/>
      <c r="E31" s="1"/>
      <c r="F31" s="1"/>
      <c r="G31" s="1"/>
      <c r="H31" s="1"/>
      <c r="K31" s="1"/>
    </row>
    <row r="32" spans="1:11" ht="20.25" thickBot="1">
      <c r="A32" s="203" t="s">
        <v>43</v>
      </c>
      <c r="B32" s="204"/>
      <c r="C32" s="204"/>
      <c r="D32" s="204"/>
      <c r="E32" s="204"/>
      <c r="F32" s="204"/>
      <c r="G32" s="204"/>
      <c r="H32" s="205"/>
    </row>
    <row r="33" spans="1:11" ht="20.25" thickBot="1">
      <c r="A33" s="4" t="s">
        <v>0</v>
      </c>
      <c r="B33" s="5" t="s">
        <v>9</v>
      </c>
      <c r="C33" s="5" t="s">
        <v>21</v>
      </c>
      <c r="D33" s="4" t="s">
        <v>1</v>
      </c>
      <c r="E33" s="4" t="s">
        <v>2</v>
      </c>
      <c r="F33" s="15" t="s">
        <v>3</v>
      </c>
      <c r="G33" s="14" t="s">
        <v>4</v>
      </c>
      <c r="H33" s="16" t="s">
        <v>5</v>
      </c>
      <c r="I33" s="109"/>
      <c r="K33" s="98" t="s">
        <v>24</v>
      </c>
    </row>
    <row r="34" spans="1:11" ht="20.25" thickBot="1">
      <c r="A34" s="198" t="s">
        <v>102</v>
      </c>
      <c r="B34" s="80" t="s">
        <v>183</v>
      </c>
      <c r="C34" s="81">
        <v>38986</v>
      </c>
      <c r="D34" s="82">
        <v>-1</v>
      </c>
      <c r="E34" s="83">
        <v>36</v>
      </c>
      <c r="F34" s="84">
        <v>32</v>
      </c>
      <c r="G34" s="297">
        <f>SUM(E34:F34)</f>
        <v>68</v>
      </c>
      <c r="H34" s="86">
        <f>SUM(G34-D34)</f>
        <v>69</v>
      </c>
      <c r="I34" s="21" t="s">
        <v>15</v>
      </c>
      <c r="K34" s="19">
        <f t="shared" ref="K34:K39" si="4">(F34-D34*0.5)</f>
        <v>32.5</v>
      </c>
    </row>
    <row r="35" spans="1:11" ht="20.25" thickBot="1">
      <c r="A35" s="79" t="s">
        <v>101</v>
      </c>
      <c r="B35" s="80" t="s">
        <v>184</v>
      </c>
      <c r="C35" s="81">
        <v>39932</v>
      </c>
      <c r="D35" s="82">
        <v>2</v>
      </c>
      <c r="E35" s="83">
        <v>43</v>
      </c>
      <c r="F35" s="84">
        <v>35</v>
      </c>
      <c r="G35" s="297">
        <f>SUM(E35:F35)</f>
        <v>78</v>
      </c>
      <c r="H35" s="86">
        <f>SUM(G35-D35)</f>
        <v>76</v>
      </c>
      <c r="I35" s="21" t="s">
        <v>16</v>
      </c>
      <c r="K35" s="19">
        <f t="shared" si="4"/>
        <v>34</v>
      </c>
    </row>
    <row r="36" spans="1:11" ht="19.5">
      <c r="A36" s="79" t="s">
        <v>105</v>
      </c>
      <c r="B36" s="80" t="s">
        <v>184</v>
      </c>
      <c r="C36" s="81">
        <v>40616</v>
      </c>
      <c r="D36" s="82">
        <v>7</v>
      </c>
      <c r="E36" s="83">
        <v>43</v>
      </c>
      <c r="F36" s="84">
        <v>41</v>
      </c>
      <c r="G36" s="85">
        <f>SUM(E36:F36)</f>
        <v>84</v>
      </c>
      <c r="H36" s="86">
        <f>SUM(G36-D36)</f>
        <v>77</v>
      </c>
      <c r="K36" s="19">
        <f t="shared" si="4"/>
        <v>37.5</v>
      </c>
    </row>
    <row r="37" spans="1:11" ht="19.5">
      <c r="A37" s="79" t="s">
        <v>104</v>
      </c>
      <c r="B37" s="80" t="s">
        <v>183</v>
      </c>
      <c r="C37" s="81">
        <v>39869</v>
      </c>
      <c r="D37" s="82">
        <v>8</v>
      </c>
      <c r="E37" s="83">
        <v>42</v>
      </c>
      <c r="F37" s="84">
        <v>42</v>
      </c>
      <c r="G37" s="85">
        <f>SUM(E37:F37)</f>
        <v>84</v>
      </c>
      <c r="H37" s="86">
        <f>SUM(G37-D37)</f>
        <v>76</v>
      </c>
      <c r="K37" s="19">
        <f t="shared" si="4"/>
        <v>38</v>
      </c>
    </row>
    <row r="38" spans="1:11" ht="19.5">
      <c r="A38" s="198" t="s">
        <v>107</v>
      </c>
      <c r="B38" s="80" t="s">
        <v>187</v>
      </c>
      <c r="C38" s="81">
        <v>39177</v>
      </c>
      <c r="D38" s="82">
        <v>12</v>
      </c>
      <c r="E38" s="83">
        <v>41</v>
      </c>
      <c r="F38" s="84">
        <v>43</v>
      </c>
      <c r="G38" s="85">
        <f>SUM(E38:F38)</f>
        <v>84</v>
      </c>
      <c r="H38" s="86">
        <f>SUM(G38-D38)</f>
        <v>72</v>
      </c>
      <c r="K38" s="19">
        <f t="shared" si="4"/>
        <v>37</v>
      </c>
    </row>
    <row r="39" spans="1:11" ht="19.5">
      <c r="A39" s="79" t="s">
        <v>103</v>
      </c>
      <c r="B39" s="80" t="s">
        <v>53</v>
      </c>
      <c r="C39" s="81">
        <v>40917</v>
      </c>
      <c r="D39" s="82">
        <v>9</v>
      </c>
      <c r="E39" s="83">
        <v>44</v>
      </c>
      <c r="F39" s="84">
        <v>41</v>
      </c>
      <c r="G39" s="85">
        <f>SUM(E39:F39)</f>
        <v>85</v>
      </c>
      <c r="H39" s="86">
        <f>SUM(G39-D39)</f>
        <v>76</v>
      </c>
      <c r="K39" s="19">
        <f t="shared" si="4"/>
        <v>36.5</v>
      </c>
    </row>
    <row r="40" spans="1:11" ht="19.5">
      <c r="A40" s="198" t="s">
        <v>100</v>
      </c>
      <c r="B40" s="80" t="s">
        <v>184</v>
      </c>
      <c r="C40" s="81">
        <v>38803</v>
      </c>
      <c r="D40" s="82">
        <v>6</v>
      </c>
      <c r="E40" s="83">
        <v>43</v>
      </c>
      <c r="F40" s="84">
        <v>42</v>
      </c>
      <c r="G40" s="85">
        <f>SUM(E40:F40)</f>
        <v>85</v>
      </c>
      <c r="H40" s="86">
        <f>SUM(G40-D40)</f>
        <v>79</v>
      </c>
      <c r="K40" s="19">
        <f t="shared" ref="K40:K53" si="5">(F40-D40*0.5)</f>
        <v>39</v>
      </c>
    </row>
    <row r="41" spans="1:11" ht="19.5">
      <c r="A41" s="79" t="s">
        <v>108</v>
      </c>
      <c r="B41" s="80" t="s">
        <v>187</v>
      </c>
      <c r="C41" s="81">
        <v>40439</v>
      </c>
      <c r="D41" s="82">
        <v>11</v>
      </c>
      <c r="E41" s="83">
        <v>43</v>
      </c>
      <c r="F41" s="84">
        <v>44</v>
      </c>
      <c r="G41" s="85">
        <f>SUM(E41:F41)</f>
        <v>87</v>
      </c>
      <c r="H41" s="86">
        <f>SUM(G41-D41)</f>
        <v>76</v>
      </c>
      <c r="K41" s="19">
        <f t="shared" si="5"/>
        <v>38.5</v>
      </c>
    </row>
    <row r="42" spans="1:11" ht="19.5">
      <c r="A42" s="79" t="s">
        <v>106</v>
      </c>
      <c r="B42" s="80" t="s">
        <v>51</v>
      </c>
      <c r="C42" s="81">
        <v>39930</v>
      </c>
      <c r="D42" s="82">
        <v>13</v>
      </c>
      <c r="E42" s="83">
        <v>50</v>
      </c>
      <c r="F42" s="84">
        <v>40</v>
      </c>
      <c r="G42" s="85">
        <f>SUM(E42:F42)</f>
        <v>90</v>
      </c>
      <c r="H42" s="86">
        <f>SUM(G42-D42)</f>
        <v>77</v>
      </c>
      <c r="K42" s="19">
        <f t="shared" si="5"/>
        <v>33.5</v>
      </c>
    </row>
    <row r="43" spans="1:11" ht="19.5">
      <c r="A43" s="79" t="s">
        <v>110</v>
      </c>
      <c r="B43" s="80" t="s">
        <v>184</v>
      </c>
      <c r="C43" s="81">
        <v>40415</v>
      </c>
      <c r="D43" s="82">
        <v>16</v>
      </c>
      <c r="E43" s="83">
        <v>50</v>
      </c>
      <c r="F43" s="84">
        <v>45</v>
      </c>
      <c r="G43" s="85">
        <f>SUM(E43:F43)</f>
        <v>95</v>
      </c>
      <c r="H43" s="86">
        <f>SUM(G43-D43)</f>
        <v>79</v>
      </c>
      <c r="K43" s="19">
        <f t="shared" si="5"/>
        <v>37</v>
      </c>
    </row>
    <row r="44" spans="1:11" ht="19.5">
      <c r="A44" s="79" t="s">
        <v>48</v>
      </c>
      <c r="B44" s="80" t="s">
        <v>51</v>
      </c>
      <c r="C44" s="81">
        <v>40267</v>
      </c>
      <c r="D44" s="82">
        <v>23</v>
      </c>
      <c r="E44" s="83">
        <v>48</v>
      </c>
      <c r="F44" s="84">
        <v>48</v>
      </c>
      <c r="G44" s="85">
        <f>SUM(E44:F44)</f>
        <v>96</v>
      </c>
      <c r="H44" s="86">
        <f>SUM(G44-D44)</f>
        <v>73</v>
      </c>
      <c r="K44" s="19">
        <f t="shared" si="5"/>
        <v>36.5</v>
      </c>
    </row>
    <row r="45" spans="1:11" ht="19.5">
      <c r="A45" s="79" t="s">
        <v>115</v>
      </c>
      <c r="B45" s="80" t="s">
        <v>184</v>
      </c>
      <c r="C45" s="81">
        <v>40926</v>
      </c>
      <c r="D45" s="82">
        <v>31</v>
      </c>
      <c r="E45" s="83">
        <v>46</v>
      </c>
      <c r="F45" s="84">
        <v>50</v>
      </c>
      <c r="G45" s="85">
        <f>SUM(E45:F45)</f>
        <v>96</v>
      </c>
      <c r="H45" s="86">
        <f>SUM(G45-D45)</f>
        <v>65</v>
      </c>
      <c r="K45" s="318">
        <f t="shared" si="5"/>
        <v>34.5</v>
      </c>
    </row>
    <row r="46" spans="1:11" ht="19.5">
      <c r="A46" s="79" t="s">
        <v>109</v>
      </c>
      <c r="B46" s="80" t="s">
        <v>53</v>
      </c>
      <c r="C46" s="81">
        <v>41082</v>
      </c>
      <c r="D46" s="82">
        <v>23</v>
      </c>
      <c r="E46" s="83">
        <v>51</v>
      </c>
      <c r="F46" s="84">
        <v>47</v>
      </c>
      <c r="G46" s="85">
        <f>SUM(E46:F46)</f>
        <v>98</v>
      </c>
      <c r="H46" s="86">
        <f>SUM(G46-D46)</f>
        <v>75</v>
      </c>
      <c r="K46" s="19">
        <f t="shared" si="5"/>
        <v>35.5</v>
      </c>
    </row>
    <row r="47" spans="1:11" ht="19.5">
      <c r="A47" s="79" t="s">
        <v>111</v>
      </c>
      <c r="B47" s="80" t="s">
        <v>187</v>
      </c>
      <c r="C47" s="81">
        <v>41129</v>
      </c>
      <c r="D47" s="82">
        <v>28</v>
      </c>
      <c r="E47" s="83">
        <v>48</v>
      </c>
      <c r="F47" s="84">
        <v>50</v>
      </c>
      <c r="G47" s="85">
        <f>SUM(E47:F47)</f>
        <v>98</v>
      </c>
      <c r="H47" s="86">
        <f>SUM(G47-D47)</f>
        <v>70</v>
      </c>
      <c r="K47" s="19">
        <f t="shared" si="5"/>
        <v>36</v>
      </c>
    </row>
    <row r="48" spans="1:11" ht="19.5">
      <c r="A48" s="79" t="s">
        <v>113</v>
      </c>
      <c r="B48" s="80" t="s">
        <v>53</v>
      </c>
      <c r="C48" s="81">
        <v>40858</v>
      </c>
      <c r="D48" s="82">
        <v>27</v>
      </c>
      <c r="E48" s="83">
        <v>52</v>
      </c>
      <c r="F48" s="84">
        <v>49</v>
      </c>
      <c r="G48" s="85">
        <f>SUM(E48:F48)</f>
        <v>101</v>
      </c>
      <c r="H48" s="86">
        <f>SUM(G48-D48)</f>
        <v>74</v>
      </c>
      <c r="K48" s="19">
        <f t="shared" si="5"/>
        <v>35.5</v>
      </c>
    </row>
    <row r="49" spans="1:11" ht="20.25" thickBot="1">
      <c r="A49" s="79" t="s">
        <v>112</v>
      </c>
      <c r="B49" s="80" t="s">
        <v>184</v>
      </c>
      <c r="C49" s="81">
        <v>41055</v>
      </c>
      <c r="D49" s="82">
        <v>29</v>
      </c>
      <c r="E49" s="83">
        <v>50</v>
      </c>
      <c r="F49" s="84">
        <v>53</v>
      </c>
      <c r="G49" s="85">
        <f>SUM(E49:F49)</f>
        <v>103</v>
      </c>
      <c r="H49" s="86">
        <f>SUM(G49-D49)</f>
        <v>74</v>
      </c>
      <c r="K49" s="19">
        <f t="shared" si="5"/>
        <v>38.5</v>
      </c>
    </row>
    <row r="50" spans="1:11" ht="20.25" thickBot="1">
      <c r="A50" s="79" t="s">
        <v>116</v>
      </c>
      <c r="B50" s="80" t="s">
        <v>187</v>
      </c>
      <c r="C50" s="81">
        <v>40639</v>
      </c>
      <c r="D50" s="82">
        <v>55</v>
      </c>
      <c r="E50" s="83">
        <v>53</v>
      </c>
      <c r="F50" s="84">
        <v>54</v>
      </c>
      <c r="G50" s="85">
        <f>SUM(E50:F50)</f>
        <v>107</v>
      </c>
      <c r="H50" s="298">
        <f>SUM(G50-D50)</f>
        <v>52</v>
      </c>
      <c r="I50" s="25" t="s">
        <v>17</v>
      </c>
      <c r="K50" s="19">
        <f t="shared" si="5"/>
        <v>26.5</v>
      </c>
    </row>
    <row r="51" spans="1:11" ht="20.25" thickBot="1">
      <c r="A51" s="79" t="s">
        <v>117</v>
      </c>
      <c r="B51" s="80" t="s">
        <v>53</v>
      </c>
      <c r="C51" s="81">
        <v>40795</v>
      </c>
      <c r="D51" s="82">
        <v>48</v>
      </c>
      <c r="E51" s="83">
        <v>59</v>
      </c>
      <c r="F51" s="84">
        <v>54</v>
      </c>
      <c r="G51" s="85">
        <f>SUM(E51:F51)</f>
        <v>113</v>
      </c>
      <c r="H51" s="298">
        <f>SUM(G51-D51)</f>
        <v>65</v>
      </c>
      <c r="I51" s="25" t="s">
        <v>18</v>
      </c>
      <c r="K51" s="318">
        <f t="shared" si="5"/>
        <v>30</v>
      </c>
    </row>
    <row r="52" spans="1:11" ht="19.5">
      <c r="A52" s="198" t="s">
        <v>114</v>
      </c>
      <c r="B52" s="80" t="s">
        <v>187</v>
      </c>
      <c r="C52" s="81">
        <v>38987</v>
      </c>
      <c r="D52" s="82">
        <v>34</v>
      </c>
      <c r="E52" s="83">
        <v>62</v>
      </c>
      <c r="F52" s="84">
        <v>62</v>
      </c>
      <c r="G52" s="85">
        <f>SUM(E52:F52)</f>
        <v>124</v>
      </c>
      <c r="H52" s="86">
        <f>SUM(G52-D52)</f>
        <v>90</v>
      </c>
      <c r="K52" s="19">
        <f t="shared" si="5"/>
        <v>45</v>
      </c>
    </row>
    <row r="53" spans="1:11" ht="20.25" thickBot="1">
      <c r="A53" s="317" t="s">
        <v>118</v>
      </c>
      <c r="B53" s="192" t="s">
        <v>51</v>
      </c>
      <c r="C53" s="193">
        <v>41179</v>
      </c>
      <c r="D53" s="194">
        <v>0</v>
      </c>
      <c r="E53" s="117">
        <v>71</v>
      </c>
      <c r="F53" s="195">
        <v>68</v>
      </c>
      <c r="G53" s="196">
        <f>SUM(E53:F53)</f>
        <v>139</v>
      </c>
      <c r="H53" s="197">
        <f>SUM(G53-D53)</f>
        <v>139</v>
      </c>
      <c r="K53" s="19">
        <f t="shared" si="5"/>
        <v>68</v>
      </c>
    </row>
  </sheetData>
  <sortState xmlns:xlrd2="http://schemas.microsoft.com/office/spreadsheetml/2017/richdata2" ref="A34:H53">
    <sortCondition ref="G34:G53"/>
    <sortCondition ref="F34:F53"/>
    <sortCondition ref="E34:E53"/>
  </sortState>
  <mergeCells count="8">
    <mergeCell ref="A32:H32"/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15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7" t="str">
        <f>JUV!A1</f>
        <v>MAR DEL PLATA GOLF CLUB</v>
      </c>
      <c r="B1" s="207"/>
      <c r="C1" s="207"/>
      <c r="D1" s="207"/>
      <c r="E1" s="207"/>
      <c r="F1" s="207"/>
      <c r="G1" s="207"/>
      <c r="H1" s="207"/>
    </row>
    <row r="2" spans="1:11" ht="23.25">
      <c r="A2" s="212" t="str">
        <f>JUV!A2</f>
        <v>Cancha Nueva</v>
      </c>
      <c r="B2" s="212"/>
      <c r="C2" s="212"/>
      <c r="D2" s="212"/>
      <c r="E2" s="212"/>
      <c r="F2" s="212"/>
      <c r="G2" s="212"/>
      <c r="H2" s="212"/>
    </row>
    <row r="3" spans="1:11" ht="19.5">
      <c r="A3" s="208" t="s">
        <v>7</v>
      </c>
      <c r="B3" s="208"/>
      <c r="C3" s="208"/>
      <c r="D3" s="208"/>
      <c r="E3" s="208"/>
      <c r="F3" s="208"/>
      <c r="G3" s="208"/>
      <c r="H3" s="208"/>
    </row>
    <row r="4" spans="1:11" ht="26.25">
      <c r="A4" s="209" t="str">
        <f>JUV!A4</f>
        <v>10° FECHA DEL RANKING</v>
      </c>
      <c r="B4" s="209"/>
      <c r="C4" s="209"/>
      <c r="D4" s="209"/>
      <c r="E4" s="209"/>
      <c r="F4" s="209"/>
      <c r="G4" s="209"/>
      <c r="H4" s="209"/>
    </row>
    <row r="5" spans="1:11" ht="19.5">
      <c r="A5" s="210" t="str">
        <f>JUV!A5</f>
        <v>DOS VUELTAS DE 9 HOYOS MEDAL PLAY</v>
      </c>
      <c r="B5" s="210"/>
      <c r="C5" s="210"/>
      <c r="D5" s="210"/>
      <c r="E5" s="210"/>
      <c r="F5" s="210"/>
      <c r="G5" s="210"/>
      <c r="H5" s="210"/>
    </row>
    <row r="6" spans="1:11" ht="20.25" thickBot="1">
      <c r="A6" s="206" t="str">
        <f>JUV!A6</f>
        <v>DOMINGO 24 DE NOVIEMBRE DE 2024</v>
      </c>
      <c r="B6" s="206"/>
      <c r="C6" s="206"/>
      <c r="D6" s="206"/>
      <c r="E6" s="206"/>
      <c r="F6" s="206"/>
      <c r="G6" s="206"/>
      <c r="H6" s="206"/>
    </row>
    <row r="7" spans="1:11" ht="20.25" thickBot="1">
      <c r="A7" s="203" t="s">
        <v>41</v>
      </c>
      <c r="B7" s="204"/>
      <c r="C7" s="204"/>
      <c r="D7" s="204"/>
      <c r="E7" s="204"/>
      <c r="F7" s="204"/>
      <c r="G7" s="204"/>
      <c r="H7" s="205"/>
    </row>
    <row r="8" spans="1:11" s="3" customFormat="1" ht="20.25" thickBot="1">
      <c r="A8" s="89" t="s">
        <v>0</v>
      </c>
      <c r="B8" s="90" t="s">
        <v>9</v>
      </c>
      <c r="C8" s="90" t="s">
        <v>21</v>
      </c>
      <c r="D8" s="50" t="s">
        <v>1</v>
      </c>
      <c r="E8" s="50" t="s">
        <v>2</v>
      </c>
      <c r="F8" s="50" t="s">
        <v>3</v>
      </c>
      <c r="G8" s="100" t="s">
        <v>4</v>
      </c>
      <c r="H8" s="16" t="s">
        <v>5</v>
      </c>
      <c r="K8" s="46" t="s">
        <v>24</v>
      </c>
    </row>
    <row r="9" spans="1:11" ht="20.25" thickBot="1">
      <c r="A9" s="79" t="s">
        <v>79</v>
      </c>
      <c r="B9" s="80" t="s">
        <v>186</v>
      </c>
      <c r="C9" s="81">
        <v>40163</v>
      </c>
      <c r="D9" s="82">
        <v>0</v>
      </c>
      <c r="E9" s="83">
        <v>38</v>
      </c>
      <c r="F9" s="84">
        <v>39</v>
      </c>
      <c r="G9" s="296">
        <f>SUM(E9:F9)</f>
        <v>77</v>
      </c>
      <c r="H9" s="86">
        <f>SUM(G9-D9)</f>
        <v>77</v>
      </c>
      <c r="I9" s="21" t="s">
        <v>15</v>
      </c>
      <c r="K9" s="19">
        <f t="shared" ref="K9:K15" si="0">(F9-D9*0.5)</f>
        <v>39</v>
      </c>
    </row>
    <row r="10" spans="1:11" ht="20.25" thickBot="1">
      <c r="A10" s="79" t="s">
        <v>78</v>
      </c>
      <c r="B10" s="80" t="s">
        <v>53</v>
      </c>
      <c r="C10" s="81">
        <v>40007</v>
      </c>
      <c r="D10" s="82">
        <v>5</v>
      </c>
      <c r="E10" s="83">
        <v>37</v>
      </c>
      <c r="F10" s="84">
        <v>40</v>
      </c>
      <c r="G10" s="296">
        <f>SUM(E10:F10)</f>
        <v>77</v>
      </c>
      <c r="H10" s="86">
        <f>SUM(G10-D10)</f>
        <v>72</v>
      </c>
      <c r="I10" s="21" t="s">
        <v>16</v>
      </c>
      <c r="K10" s="19">
        <f t="shared" si="0"/>
        <v>37.5</v>
      </c>
    </row>
    <row r="11" spans="1:11" ht="20.25" thickBot="1">
      <c r="A11" s="79" t="s">
        <v>77</v>
      </c>
      <c r="B11" s="80" t="s">
        <v>53</v>
      </c>
      <c r="C11" s="81">
        <v>40413</v>
      </c>
      <c r="D11" s="82">
        <v>7</v>
      </c>
      <c r="E11" s="83">
        <v>39</v>
      </c>
      <c r="F11" s="84">
        <v>40</v>
      </c>
      <c r="G11" s="85">
        <f>SUM(E11:F11)</f>
        <v>79</v>
      </c>
      <c r="H11" s="86">
        <f>SUM(G11-D11)</f>
        <v>72</v>
      </c>
      <c r="K11" s="19">
        <f t="shared" si="0"/>
        <v>36.5</v>
      </c>
    </row>
    <row r="12" spans="1:11" ht="20.25" thickBot="1">
      <c r="A12" s="79" t="s">
        <v>74</v>
      </c>
      <c r="B12" s="80" t="s">
        <v>187</v>
      </c>
      <c r="C12" s="81">
        <v>40175</v>
      </c>
      <c r="D12" s="82">
        <v>13</v>
      </c>
      <c r="E12" s="83">
        <v>41</v>
      </c>
      <c r="F12" s="84">
        <v>41</v>
      </c>
      <c r="G12" s="85">
        <f>SUM(E12:F12)</f>
        <v>82</v>
      </c>
      <c r="H12" s="86">
        <f>SUM(G12-D12)</f>
        <v>69</v>
      </c>
      <c r="I12" s="25" t="s">
        <v>17</v>
      </c>
      <c r="K12" s="19">
        <f t="shared" si="0"/>
        <v>34.5</v>
      </c>
    </row>
    <row r="13" spans="1:11" ht="19.5">
      <c r="A13" s="79" t="s">
        <v>76</v>
      </c>
      <c r="B13" s="80" t="s">
        <v>186</v>
      </c>
      <c r="C13" s="81">
        <v>40484</v>
      </c>
      <c r="D13" s="82">
        <v>10</v>
      </c>
      <c r="E13" s="83">
        <v>43</v>
      </c>
      <c r="F13" s="84">
        <v>44</v>
      </c>
      <c r="G13" s="85">
        <f>SUM(E13:F13)</f>
        <v>87</v>
      </c>
      <c r="H13" s="86">
        <f>SUM(G13-D13)</f>
        <v>77</v>
      </c>
      <c r="K13" s="19">
        <f t="shared" si="0"/>
        <v>39</v>
      </c>
    </row>
    <row r="14" spans="1:11" ht="19.5">
      <c r="A14" s="79" t="s">
        <v>73</v>
      </c>
      <c r="B14" s="80" t="s">
        <v>53</v>
      </c>
      <c r="C14" s="81">
        <v>40306</v>
      </c>
      <c r="D14" s="82">
        <v>26</v>
      </c>
      <c r="E14" s="83">
        <v>48</v>
      </c>
      <c r="F14" s="84">
        <v>51</v>
      </c>
      <c r="G14" s="85">
        <f>SUM(E14:F14)</f>
        <v>99</v>
      </c>
      <c r="H14" s="86">
        <f>SUM(G14-D14)</f>
        <v>73</v>
      </c>
      <c r="K14" s="19">
        <f t="shared" si="0"/>
        <v>38</v>
      </c>
    </row>
    <row r="15" spans="1:11" ht="20.25" thickBot="1">
      <c r="A15" s="299" t="s">
        <v>75</v>
      </c>
      <c r="B15" s="192" t="s">
        <v>187</v>
      </c>
      <c r="C15" s="193">
        <v>39994</v>
      </c>
      <c r="D15" s="300" t="s">
        <v>10</v>
      </c>
      <c r="E15" s="301" t="s">
        <v>10</v>
      </c>
      <c r="F15" s="302" t="s">
        <v>10</v>
      </c>
      <c r="G15" s="294" t="s">
        <v>10</v>
      </c>
      <c r="H15" s="295" t="s">
        <v>10</v>
      </c>
    </row>
  </sheetData>
  <sortState xmlns:xlrd2="http://schemas.microsoft.com/office/spreadsheetml/2017/richdata2" ref="A9:H15">
    <sortCondition ref="G9:G15"/>
    <sortCondition ref="F9:F15"/>
    <sortCondition ref="E9:E15"/>
  </sortState>
  <mergeCells count="7"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207" t="str">
        <f>JUV!A1</f>
        <v>MAR DEL PLATA GOLF CLUB</v>
      </c>
      <c r="B1" s="207"/>
      <c r="C1" s="207"/>
      <c r="D1" s="207"/>
      <c r="E1" s="207"/>
      <c r="F1" s="207"/>
      <c r="G1" s="207"/>
      <c r="H1" s="207"/>
    </row>
    <row r="2" spans="1:21" ht="23.25">
      <c r="A2" s="212" t="str">
        <f>JUV!A2</f>
        <v>Cancha Nueva</v>
      </c>
      <c r="B2" s="212"/>
      <c r="C2" s="212"/>
      <c r="D2" s="212"/>
      <c r="E2" s="212"/>
      <c r="F2" s="212"/>
      <c r="G2" s="212"/>
      <c r="H2" s="212"/>
    </row>
    <row r="3" spans="1:21" ht="19.5">
      <c r="A3" s="208" t="s">
        <v>7</v>
      </c>
      <c r="B3" s="208"/>
      <c r="C3" s="208"/>
      <c r="D3" s="208"/>
      <c r="E3" s="208"/>
      <c r="F3" s="208"/>
      <c r="G3" s="208"/>
      <c r="H3" s="208"/>
    </row>
    <row r="4" spans="1:21" ht="26.25">
      <c r="A4" s="209" t="str">
        <f>JUV!A4</f>
        <v>10° FECHA DEL RANKING</v>
      </c>
      <c r="B4" s="209"/>
      <c r="C4" s="209"/>
      <c r="D4" s="209"/>
      <c r="E4" s="209"/>
      <c r="F4" s="209"/>
      <c r="G4" s="209"/>
      <c r="H4" s="209"/>
    </row>
    <row r="5" spans="1:21" ht="19.5">
      <c r="A5" s="210" t="str">
        <f>JUV!A5</f>
        <v>DOS VUELTAS DE 9 HOYOS MEDAL PLAY</v>
      </c>
      <c r="B5" s="210"/>
      <c r="C5" s="210"/>
      <c r="D5" s="210"/>
      <c r="E5" s="210"/>
      <c r="F5" s="210"/>
      <c r="G5" s="210"/>
      <c r="H5" s="210"/>
    </row>
    <row r="6" spans="1:21" ht="19.5">
      <c r="A6" s="206" t="str">
        <f>JUV!A6</f>
        <v>DOMINGO 24 DE NOVIEMBRE DE 2024</v>
      </c>
      <c r="B6" s="206"/>
      <c r="C6" s="206"/>
      <c r="D6" s="206"/>
      <c r="E6" s="206"/>
      <c r="F6" s="206"/>
      <c r="G6" s="206"/>
      <c r="H6" s="206"/>
    </row>
    <row r="7" spans="1:21" ht="20.25" thickBot="1">
      <c r="A7" s="216"/>
      <c r="B7" s="216"/>
      <c r="C7" s="216"/>
      <c r="D7" s="216"/>
      <c r="E7" s="216"/>
      <c r="F7" s="216"/>
      <c r="G7" s="216"/>
      <c r="H7" s="216"/>
    </row>
    <row r="8" spans="1:21" ht="19.5" thickBot="1">
      <c r="A8" s="213" t="s">
        <v>34</v>
      </c>
      <c r="B8" s="214"/>
      <c r="C8" s="214"/>
      <c r="D8" s="214"/>
      <c r="E8" s="214"/>
      <c r="F8" s="214"/>
      <c r="G8" s="214"/>
      <c r="H8" s="215"/>
    </row>
    <row r="9" spans="1:21" s="69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K9" s="46" t="s">
        <v>24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79" t="s">
        <v>70</v>
      </c>
      <c r="B10" s="80" t="s">
        <v>184</v>
      </c>
      <c r="C10" s="81">
        <v>40544</v>
      </c>
      <c r="D10" s="82">
        <v>12</v>
      </c>
      <c r="E10" s="83">
        <v>38</v>
      </c>
      <c r="F10" s="84">
        <v>40</v>
      </c>
      <c r="G10" s="297">
        <f>SUM(E10:F10)</f>
        <v>78</v>
      </c>
      <c r="H10" s="86">
        <f>SUM(G10-D10)</f>
        <v>66</v>
      </c>
      <c r="I10" s="21" t="s">
        <v>15</v>
      </c>
      <c r="K10" s="19">
        <f t="shared" ref="K10:K19" si="0">(F10-D10*0.5)</f>
        <v>34</v>
      </c>
      <c r="M10" s="121"/>
      <c r="N10" s="121"/>
      <c r="O10" s="121"/>
      <c r="P10" s="121"/>
      <c r="Q10" s="121"/>
      <c r="R10" s="121"/>
      <c r="S10" s="121"/>
      <c r="T10" s="121"/>
      <c r="U10" s="121"/>
    </row>
    <row r="11" spans="1:21" ht="20.25" thickBot="1">
      <c r="A11" s="79" t="s">
        <v>69</v>
      </c>
      <c r="B11" s="80" t="s">
        <v>52</v>
      </c>
      <c r="C11" s="81">
        <v>41174</v>
      </c>
      <c r="D11" s="82">
        <v>15</v>
      </c>
      <c r="E11" s="83">
        <v>39</v>
      </c>
      <c r="F11" s="84">
        <v>46</v>
      </c>
      <c r="G11" s="297">
        <f>SUM(E11:F11)</f>
        <v>85</v>
      </c>
      <c r="H11" s="86">
        <f>SUM(G11-D11)</f>
        <v>70</v>
      </c>
      <c r="I11" s="21" t="s">
        <v>16</v>
      </c>
      <c r="K11" s="19">
        <f t="shared" si="0"/>
        <v>38.5</v>
      </c>
      <c r="M11" s="121"/>
      <c r="N11" s="121"/>
      <c r="O11" s="121"/>
      <c r="P11" s="121"/>
      <c r="Q11" s="121"/>
      <c r="R11" s="121"/>
      <c r="S11" s="121"/>
      <c r="T11" s="121"/>
      <c r="U11" s="121"/>
    </row>
    <row r="12" spans="1:21" ht="20.25" thickBot="1">
      <c r="A12" s="79" t="s">
        <v>71</v>
      </c>
      <c r="B12" s="80" t="s">
        <v>188</v>
      </c>
      <c r="C12" s="81">
        <v>41139</v>
      </c>
      <c r="D12" s="82">
        <v>5</v>
      </c>
      <c r="E12" s="83">
        <v>44</v>
      </c>
      <c r="F12" s="84">
        <v>43</v>
      </c>
      <c r="G12" s="85">
        <f>SUM(E12:F12)</f>
        <v>87</v>
      </c>
      <c r="H12" s="86">
        <f>SUM(G12-D12)</f>
        <v>82</v>
      </c>
      <c r="K12" s="19">
        <f t="shared" si="0"/>
        <v>40.5</v>
      </c>
      <c r="M12" s="121"/>
      <c r="N12" s="121"/>
      <c r="O12" s="121"/>
      <c r="P12" s="121"/>
      <c r="Q12" s="121"/>
      <c r="R12" s="121"/>
      <c r="S12" s="121"/>
      <c r="T12" s="121"/>
      <c r="U12" s="121"/>
    </row>
    <row r="13" spans="1:21" ht="20.25" thickBot="1">
      <c r="A13" s="79" t="s">
        <v>190</v>
      </c>
      <c r="B13" s="80" t="s">
        <v>186</v>
      </c>
      <c r="C13" s="81">
        <v>41137</v>
      </c>
      <c r="D13" s="82">
        <v>15</v>
      </c>
      <c r="E13" s="83">
        <v>44</v>
      </c>
      <c r="F13" s="84">
        <v>48</v>
      </c>
      <c r="G13" s="85">
        <f>SUM(E13:F13)</f>
        <v>92</v>
      </c>
      <c r="H13" s="298">
        <f>SUM(G13-D13)</f>
        <v>77</v>
      </c>
      <c r="I13" s="25" t="s">
        <v>18</v>
      </c>
      <c r="K13" s="19">
        <f t="shared" si="0"/>
        <v>40.5</v>
      </c>
      <c r="M13" s="121"/>
      <c r="N13" s="121"/>
      <c r="O13" s="121"/>
      <c r="P13" s="121"/>
      <c r="Q13" s="121"/>
      <c r="R13" s="121"/>
      <c r="S13" s="121"/>
      <c r="T13" s="121"/>
      <c r="U13" s="121"/>
    </row>
    <row r="14" spans="1:21" ht="20.25" thickBot="1">
      <c r="A14" s="79" t="s">
        <v>65</v>
      </c>
      <c r="B14" s="80" t="s">
        <v>183</v>
      </c>
      <c r="C14" s="81">
        <v>41775</v>
      </c>
      <c r="D14" s="82">
        <v>24</v>
      </c>
      <c r="E14" s="83">
        <v>47</v>
      </c>
      <c r="F14" s="84">
        <v>48</v>
      </c>
      <c r="G14" s="85">
        <f>SUM(E14:F14)</f>
        <v>95</v>
      </c>
      <c r="H14" s="298">
        <f>SUM(G14-D14)</f>
        <v>71</v>
      </c>
      <c r="I14" s="25" t="s">
        <v>17</v>
      </c>
      <c r="K14" s="19">
        <f t="shared" si="0"/>
        <v>36</v>
      </c>
    </row>
    <row r="15" spans="1:21" ht="19.5">
      <c r="A15" s="79" t="s">
        <v>45</v>
      </c>
      <c r="B15" s="80" t="s">
        <v>53</v>
      </c>
      <c r="C15" s="81">
        <v>40874</v>
      </c>
      <c r="D15" s="82">
        <v>17</v>
      </c>
      <c r="E15" s="83">
        <v>51</v>
      </c>
      <c r="F15" s="84">
        <v>47</v>
      </c>
      <c r="G15" s="85">
        <f>SUM(E15:F15)</f>
        <v>98</v>
      </c>
      <c r="H15" s="86">
        <f>SUM(G15-D15)</f>
        <v>81</v>
      </c>
      <c r="K15" s="19">
        <f t="shared" si="0"/>
        <v>38.5</v>
      </c>
    </row>
    <row r="16" spans="1:21" ht="19.5">
      <c r="A16" s="199" t="s">
        <v>66</v>
      </c>
      <c r="B16" s="80" t="s">
        <v>51</v>
      </c>
      <c r="C16" s="81">
        <v>40941</v>
      </c>
      <c r="D16" s="82">
        <v>0</v>
      </c>
      <c r="E16" s="83">
        <v>54</v>
      </c>
      <c r="F16" s="84">
        <v>46</v>
      </c>
      <c r="G16" s="85">
        <f>SUM(E16:F16)</f>
        <v>100</v>
      </c>
      <c r="H16" s="86">
        <f>SUM(G16-D16)</f>
        <v>100</v>
      </c>
      <c r="K16" s="19">
        <f t="shared" si="0"/>
        <v>46</v>
      </c>
    </row>
    <row r="17" spans="1:11" ht="19.5">
      <c r="A17" s="199" t="s">
        <v>68</v>
      </c>
      <c r="B17" s="80" t="s">
        <v>184</v>
      </c>
      <c r="C17" s="81">
        <v>41178</v>
      </c>
      <c r="D17" s="82">
        <v>0</v>
      </c>
      <c r="E17" s="83">
        <v>68</v>
      </c>
      <c r="F17" s="84">
        <v>70</v>
      </c>
      <c r="G17" s="85">
        <f>SUM(E17:F17)</f>
        <v>138</v>
      </c>
      <c r="H17" s="86">
        <f>SUM(G17-D17)</f>
        <v>138</v>
      </c>
      <c r="K17" s="19">
        <f t="shared" si="0"/>
        <v>70</v>
      </c>
    </row>
    <row r="18" spans="1:11" ht="19.5">
      <c r="A18" s="79" t="s">
        <v>62</v>
      </c>
      <c r="B18" s="80" t="s">
        <v>187</v>
      </c>
      <c r="C18" s="81">
        <v>41734</v>
      </c>
      <c r="D18" s="82">
        <v>47</v>
      </c>
      <c r="E18" s="83">
        <v>74</v>
      </c>
      <c r="F18" s="84">
        <v>81</v>
      </c>
      <c r="G18" s="85">
        <f>SUM(E18:F18)</f>
        <v>155</v>
      </c>
      <c r="H18" s="86">
        <f>SUM(G18-D18)</f>
        <v>108</v>
      </c>
      <c r="K18" s="19">
        <f t="shared" si="0"/>
        <v>57.5</v>
      </c>
    </row>
    <row r="19" spans="1:11" ht="19.5">
      <c r="A19" s="283" t="s">
        <v>64</v>
      </c>
      <c r="B19" s="80" t="s">
        <v>184</v>
      </c>
      <c r="C19" s="81">
        <v>40722</v>
      </c>
      <c r="D19" s="284" t="s">
        <v>10</v>
      </c>
      <c r="E19" s="285" t="s">
        <v>10</v>
      </c>
      <c r="F19" s="286" t="s">
        <v>10</v>
      </c>
      <c r="G19" s="287" t="s">
        <v>10</v>
      </c>
      <c r="H19" s="288" t="s">
        <v>10</v>
      </c>
    </row>
    <row r="20" spans="1:11" ht="20.25" thickBot="1">
      <c r="A20" s="200" t="s">
        <v>189</v>
      </c>
      <c r="B20" s="192" t="s">
        <v>51</v>
      </c>
      <c r="C20" s="193">
        <v>40954</v>
      </c>
      <c r="D20" s="194">
        <v>0</v>
      </c>
      <c r="E20" s="117" t="s">
        <v>198</v>
      </c>
      <c r="F20" s="195" t="s">
        <v>199</v>
      </c>
      <c r="G20" s="196" t="s">
        <v>200</v>
      </c>
      <c r="H20" s="197" t="s">
        <v>201</v>
      </c>
    </row>
  </sheetData>
  <sortState xmlns:xlrd2="http://schemas.microsoft.com/office/spreadsheetml/2017/richdata2" ref="A10:H20">
    <sortCondition ref="G10:G20"/>
    <sortCondition descending="1" ref="F10:F20"/>
    <sortCondition ref="E10:E20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7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7" bestFit="1" customWidth="1"/>
    <col min="8" max="8" width="11.42578125" style="20"/>
    <col min="9" max="9" width="36.28515625" style="1" bestFit="1" customWidth="1"/>
    <col min="10" max="16384" width="11.42578125" style="1"/>
  </cols>
  <sheetData>
    <row r="1" spans="1:16" ht="30.75">
      <c r="A1" s="207" t="str">
        <f>JUV!A1</f>
        <v>MAR DEL PLATA GOLF CLUB</v>
      </c>
      <c r="B1" s="207"/>
      <c r="C1" s="207"/>
      <c r="D1" s="207"/>
      <c r="E1" s="207"/>
      <c r="F1" s="207"/>
    </row>
    <row r="2" spans="1:16" ht="23.25">
      <c r="A2" s="212" t="str">
        <f>JUV!A2</f>
        <v>Cancha Nueva</v>
      </c>
      <c r="B2" s="212"/>
      <c r="C2" s="212"/>
      <c r="D2" s="212"/>
      <c r="E2" s="212"/>
      <c r="F2" s="212"/>
    </row>
    <row r="3" spans="1:16" ht="19.5">
      <c r="A3" s="208" t="s">
        <v>7</v>
      </c>
      <c r="B3" s="208"/>
      <c r="C3" s="208"/>
      <c r="D3" s="208"/>
      <c r="E3" s="208"/>
      <c r="F3" s="208"/>
    </row>
    <row r="4" spans="1:16" ht="26.25">
      <c r="A4" s="209" t="s">
        <v>44</v>
      </c>
      <c r="B4" s="209"/>
      <c r="C4" s="209"/>
      <c r="D4" s="209"/>
      <c r="E4" s="209"/>
      <c r="F4" s="209"/>
    </row>
    <row r="5" spans="1:16" ht="19.5">
      <c r="A5" s="210" t="s">
        <v>14</v>
      </c>
      <c r="B5" s="210"/>
      <c r="C5" s="210"/>
      <c r="D5" s="210"/>
      <c r="E5" s="210"/>
      <c r="F5" s="210"/>
    </row>
    <row r="6" spans="1:16" ht="19.5">
      <c r="A6" s="206" t="str">
        <f>JUV!A6</f>
        <v>DOMINGO 24 DE NOVIEMBRE DE 2024</v>
      </c>
      <c r="B6" s="206"/>
      <c r="C6" s="206"/>
      <c r="D6" s="206"/>
      <c r="E6" s="206"/>
      <c r="F6" s="20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7" t="s">
        <v>35</v>
      </c>
      <c r="B8" s="218"/>
      <c r="C8" s="218"/>
      <c r="D8" s="218"/>
      <c r="E8" s="218"/>
      <c r="F8" s="219"/>
    </row>
    <row r="9" spans="1:16" s="3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58"/>
      <c r="H9" s="20"/>
      <c r="K9" s="1"/>
      <c r="L9" s="1"/>
      <c r="M9" s="1"/>
      <c r="N9" s="1"/>
      <c r="O9" s="1"/>
      <c r="P9" s="1"/>
    </row>
    <row r="10" spans="1:16" ht="20.25" thickBot="1">
      <c r="A10" s="99" t="s">
        <v>66</v>
      </c>
      <c r="B10" s="29" t="s">
        <v>51</v>
      </c>
      <c r="C10" s="30">
        <v>40941</v>
      </c>
      <c r="D10" s="52">
        <v>19</v>
      </c>
      <c r="E10" s="279">
        <v>46</v>
      </c>
      <c r="F10" s="88">
        <f>(E10-D10)</f>
        <v>27</v>
      </c>
      <c r="G10" s="59" t="s">
        <v>26</v>
      </c>
    </row>
    <row r="11" spans="1:16" ht="20.25" thickBot="1">
      <c r="A11" s="99" t="s">
        <v>68</v>
      </c>
      <c r="B11" s="29" t="s">
        <v>184</v>
      </c>
      <c r="C11" s="30">
        <v>41178</v>
      </c>
      <c r="D11" s="52">
        <v>21</v>
      </c>
      <c r="E11" s="279">
        <v>68</v>
      </c>
      <c r="F11" s="88">
        <f>(E11-D11)</f>
        <v>47</v>
      </c>
      <c r="G11" s="59" t="s">
        <v>27</v>
      </c>
    </row>
    <row r="12" spans="1:16" ht="20.25" thickBot="1">
      <c r="A12" s="99" t="s">
        <v>179</v>
      </c>
      <c r="B12" s="29" t="s">
        <v>183</v>
      </c>
      <c r="C12" s="30">
        <v>41236</v>
      </c>
      <c r="D12" s="52">
        <v>0</v>
      </c>
      <c r="E12" s="17">
        <v>70</v>
      </c>
      <c r="F12" s="293">
        <f>(E12-D12)</f>
        <v>70</v>
      </c>
      <c r="G12" s="59" t="s">
        <v>17</v>
      </c>
    </row>
    <row r="13" spans="1:16" ht="20.25" thickBot="1">
      <c r="A13" s="118" t="s">
        <v>50</v>
      </c>
      <c r="B13" s="117" t="s">
        <v>51</v>
      </c>
      <c r="C13" s="119">
        <v>40954</v>
      </c>
      <c r="D13" s="120" t="s">
        <v>198</v>
      </c>
      <c r="E13" s="196" t="s">
        <v>199</v>
      </c>
      <c r="F13" s="201" t="s">
        <v>200</v>
      </c>
    </row>
    <row r="14" spans="1:16" ht="19.5" thickBot="1"/>
    <row r="15" spans="1:16" ht="20.25" thickBot="1">
      <c r="A15" s="217" t="s">
        <v>36</v>
      </c>
      <c r="B15" s="218"/>
      <c r="C15" s="218"/>
      <c r="D15" s="218"/>
      <c r="E15" s="218"/>
      <c r="F15" s="219"/>
    </row>
    <row r="16" spans="1:16" ht="20.25" thickBot="1">
      <c r="A16" s="71" t="s">
        <v>0</v>
      </c>
      <c r="B16" s="72" t="s">
        <v>9</v>
      </c>
      <c r="C16" s="72" t="s">
        <v>21</v>
      </c>
      <c r="D16" s="73" t="s">
        <v>1</v>
      </c>
      <c r="E16" s="74" t="s">
        <v>4</v>
      </c>
      <c r="F16" s="74" t="s">
        <v>5</v>
      </c>
    </row>
    <row r="17" spans="1:8" ht="20.25" thickBot="1">
      <c r="A17" s="118" t="s">
        <v>118</v>
      </c>
      <c r="B17" s="117" t="s">
        <v>51</v>
      </c>
      <c r="C17" s="119">
        <v>41179</v>
      </c>
      <c r="D17" s="120">
        <v>29</v>
      </c>
      <c r="E17" s="196">
        <v>66</v>
      </c>
      <c r="F17" s="201">
        <f t="shared" ref="F17" si="0">(E17-D17)</f>
        <v>37</v>
      </c>
      <c r="G17" s="59" t="s">
        <v>26</v>
      </c>
      <c r="H17" s="1"/>
    </row>
  </sheetData>
  <sortState xmlns:xlrd2="http://schemas.microsoft.com/office/spreadsheetml/2017/richdata2" ref="A10:F13">
    <sortCondition ref="E10:E13"/>
  </sortState>
  <mergeCells count="8">
    <mergeCell ref="A15:F15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29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7" bestFit="1" customWidth="1"/>
    <col min="8" max="8" width="11.42578125" style="20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24" t="str">
        <f>JUV!A1</f>
        <v>MAR DEL PLATA GOLF CLUB</v>
      </c>
      <c r="B1" s="224"/>
      <c r="C1" s="224"/>
      <c r="D1" s="224"/>
      <c r="E1" s="224"/>
      <c r="F1" s="224"/>
    </row>
    <row r="2" spans="1:23" ht="23.25">
      <c r="A2" s="212" t="str">
        <f>JUV!A2</f>
        <v>Cancha Nueva</v>
      </c>
      <c r="B2" s="212"/>
      <c r="C2" s="212"/>
      <c r="D2" s="212"/>
      <c r="E2" s="212"/>
      <c r="F2" s="212"/>
    </row>
    <row r="3" spans="1:23" ht="19.5">
      <c r="A3" s="208" t="s">
        <v>7</v>
      </c>
      <c r="B3" s="208"/>
      <c r="C3" s="208"/>
      <c r="D3" s="208"/>
      <c r="E3" s="208"/>
      <c r="F3" s="208"/>
    </row>
    <row r="4" spans="1:23" ht="26.25">
      <c r="A4" s="209" t="str">
        <f>ALBATROS!A4</f>
        <v>10° FECHA DEL RANKING</v>
      </c>
      <c r="B4" s="209"/>
      <c r="C4" s="209"/>
      <c r="D4" s="209"/>
      <c r="E4" s="209"/>
      <c r="F4" s="209"/>
    </row>
    <row r="5" spans="1:23" ht="19.5">
      <c r="A5" s="210" t="s">
        <v>14</v>
      </c>
      <c r="B5" s="210"/>
      <c r="C5" s="210"/>
      <c r="D5" s="210"/>
      <c r="E5" s="210"/>
      <c r="F5" s="210"/>
    </row>
    <row r="6" spans="1:23" ht="20.25" thickBot="1">
      <c r="A6" s="206" t="str">
        <f>JUV!A6</f>
        <v>DOMINGO 24 DE NOVIEMBRE DE 2024</v>
      </c>
      <c r="B6" s="206"/>
      <c r="C6" s="206"/>
      <c r="D6" s="206"/>
      <c r="E6" s="206"/>
      <c r="F6" s="206"/>
    </row>
    <row r="7" spans="1:23" ht="19.5" thickBot="1">
      <c r="A7" s="225" t="s">
        <v>37</v>
      </c>
      <c r="B7" s="226"/>
      <c r="C7" s="226"/>
      <c r="D7" s="226"/>
      <c r="E7" s="226"/>
      <c r="F7" s="227"/>
    </row>
    <row r="8" spans="1:23" s="47" customFormat="1" ht="20.25" thickBot="1">
      <c r="A8" s="105" t="s">
        <v>0</v>
      </c>
      <c r="B8" s="106" t="s">
        <v>9</v>
      </c>
      <c r="C8" s="106" t="s">
        <v>21</v>
      </c>
      <c r="D8" s="107" t="s">
        <v>1</v>
      </c>
      <c r="E8" s="108" t="s">
        <v>4</v>
      </c>
      <c r="F8" s="108" t="s">
        <v>5</v>
      </c>
      <c r="G8" s="58"/>
      <c r="H8" s="2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ht="20.25" thickBot="1">
      <c r="A9" s="99" t="s">
        <v>134</v>
      </c>
      <c r="B9" s="29" t="s">
        <v>183</v>
      </c>
      <c r="C9" s="30">
        <v>41592</v>
      </c>
      <c r="D9" s="52">
        <v>8</v>
      </c>
      <c r="E9" s="279">
        <v>37</v>
      </c>
      <c r="F9" s="88">
        <f>(E9-D9)</f>
        <v>29</v>
      </c>
      <c r="G9" s="61" t="s">
        <v>26</v>
      </c>
      <c r="J9" s="62"/>
      <c r="K9" s="220" t="s">
        <v>29</v>
      </c>
      <c r="L9" s="220"/>
      <c r="M9" s="220"/>
      <c r="N9" s="220"/>
      <c r="O9" s="220"/>
      <c r="P9" s="220"/>
      <c r="Q9" s="220"/>
      <c r="R9" s="220"/>
      <c r="S9" s="220"/>
      <c r="T9" s="62"/>
      <c r="U9" s="62"/>
      <c r="V9" s="62"/>
      <c r="W9" s="62"/>
    </row>
    <row r="10" spans="1:23" ht="20.25" thickBot="1">
      <c r="A10" s="99" t="s">
        <v>125</v>
      </c>
      <c r="B10" s="29" t="s">
        <v>187</v>
      </c>
      <c r="C10" s="30">
        <v>41764</v>
      </c>
      <c r="D10" s="52">
        <v>20</v>
      </c>
      <c r="E10" s="279">
        <v>44</v>
      </c>
      <c r="F10" s="88">
        <f>(E10-D10)</f>
        <v>24</v>
      </c>
      <c r="G10" s="59" t="s">
        <v>27</v>
      </c>
      <c r="J10" s="63" t="s">
        <v>0</v>
      </c>
      <c r="K10" s="63">
        <v>1</v>
      </c>
      <c r="L10" s="63">
        <v>2</v>
      </c>
      <c r="M10" s="63">
        <v>3</v>
      </c>
      <c r="N10" s="63">
        <v>4</v>
      </c>
      <c r="O10" s="63">
        <v>5</v>
      </c>
      <c r="P10" s="63">
        <v>6</v>
      </c>
      <c r="Q10" s="63">
        <v>7</v>
      </c>
      <c r="R10" s="63">
        <v>8</v>
      </c>
      <c r="S10" s="63">
        <v>9</v>
      </c>
      <c r="T10" s="64" t="s">
        <v>28</v>
      </c>
      <c r="U10" s="63" t="s">
        <v>4</v>
      </c>
      <c r="V10" s="63" t="s">
        <v>30</v>
      </c>
      <c r="W10" s="63" t="s">
        <v>31</v>
      </c>
    </row>
    <row r="11" spans="1:23" ht="20.25" thickBot="1">
      <c r="A11" s="99" t="s">
        <v>133</v>
      </c>
      <c r="B11" s="29" t="s">
        <v>183</v>
      </c>
      <c r="C11" s="30">
        <v>41387</v>
      </c>
      <c r="D11" s="52">
        <v>13</v>
      </c>
      <c r="E11" s="17">
        <v>45</v>
      </c>
      <c r="F11" s="293">
        <f>(E11-D11)</f>
        <v>32</v>
      </c>
      <c r="G11" s="59" t="s">
        <v>17</v>
      </c>
      <c r="J11" s="65"/>
      <c r="K11" s="66"/>
      <c r="L11" s="66"/>
      <c r="M11" s="66"/>
      <c r="N11" s="67"/>
      <c r="O11" s="67"/>
      <c r="P11" s="67"/>
      <c r="Q11" s="67"/>
      <c r="R11" s="67"/>
      <c r="S11" s="67"/>
      <c r="T11" s="68"/>
      <c r="U11" s="66">
        <f>T11</f>
        <v>0</v>
      </c>
      <c r="V11" s="67">
        <f>SUM(N11:S11)-D11*0.6</f>
        <v>-7.8</v>
      </c>
      <c r="W11" s="66">
        <f>SUM(Q11:S11)-D11*0.3</f>
        <v>-3.9</v>
      </c>
    </row>
    <row r="12" spans="1:23" ht="19.5">
      <c r="A12" s="99" t="s">
        <v>130</v>
      </c>
      <c r="B12" s="29" t="s">
        <v>51</v>
      </c>
      <c r="C12" s="30">
        <v>41435</v>
      </c>
      <c r="D12" s="52">
        <v>8</v>
      </c>
      <c r="E12" s="17">
        <v>47</v>
      </c>
      <c r="F12" s="88">
        <f>(E12-D12)</f>
        <v>39</v>
      </c>
    </row>
    <row r="13" spans="1:23" ht="19.5">
      <c r="A13" s="99" t="s">
        <v>131</v>
      </c>
      <c r="B13" s="29" t="s">
        <v>52</v>
      </c>
      <c r="C13" s="30">
        <v>41808</v>
      </c>
      <c r="D13" s="52">
        <v>13</v>
      </c>
      <c r="E13" s="17">
        <v>48</v>
      </c>
      <c r="F13" s="88">
        <f>(E13-D13)</f>
        <v>35</v>
      </c>
    </row>
    <row r="14" spans="1:23" ht="19.5">
      <c r="A14" s="99" t="s">
        <v>132</v>
      </c>
      <c r="B14" s="29" t="s">
        <v>188</v>
      </c>
      <c r="C14" s="30">
        <v>41409</v>
      </c>
      <c r="D14" s="52">
        <v>14</v>
      </c>
      <c r="E14" s="17">
        <v>51</v>
      </c>
      <c r="F14" s="88">
        <f>(E14-D14)</f>
        <v>37</v>
      </c>
      <c r="J14" s="94"/>
      <c r="K14" s="95"/>
      <c r="L14" s="95"/>
      <c r="M14" s="95"/>
      <c r="N14" s="96"/>
      <c r="O14" s="96"/>
      <c r="P14" s="96"/>
      <c r="Q14" s="96"/>
      <c r="R14" s="96"/>
      <c r="S14" s="96"/>
      <c r="T14" s="97"/>
      <c r="U14" s="95"/>
      <c r="V14" s="96"/>
      <c r="W14" s="95"/>
    </row>
    <row r="15" spans="1:23" ht="19.5">
      <c r="A15" s="99" t="s">
        <v>129</v>
      </c>
      <c r="B15" s="29" t="s">
        <v>188</v>
      </c>
      <c r="C15" s="30">
        <v>41569</v>
      </c>
      <c r="D15" s="52">
        <v>16</v>
      </c>
      <c r="E15" s="17">
        <v>51</v>
      </c>
      <c r="F15" s="88">
        <f>(E15-D15)</f>
        <v>35</v>
      </c>
      <c r="J15" s="94"/>
      <c r="K15" s="95"/>
      <c r="L15" s="95"/>
      <c r="M15" s="95"/>
      <c r="N15" s="96"/>
      <c r="O15" s="96"/>
      <c r="P15" s="96"/>
      <c r="Q15" s="96"/>
      <c r="R15" s="96"/>
      <c r="S15" s="96"/>
      <c r="T15" s="97"/>
      <c r="U15" s="95"/>
      <c r="V15" s="96"/>
      <c r="W15" s="95"/>
    </row>
    <row r="16" spans="1:23" ht="19.5">
      <c r="A16" s="99" t="s">
        <v>128</v>
      </c>
      <c r="B16" s="29" t="s">
        <v>53</v>
      </c>
      <c r="C16" s="30">
        <v>41954</v>
      </c>
      <c r="D16" s="52">
        <v>0</v>
      </c>
      <c r="E16" s="17">
        <v>52</v>
      </c>
      <c r="F16" s="88">
        <f>(E16-D16)</f>
        <v>52</v>
      </c>
      <c r="J16" s="94"/>
      <c r="K16" s="95"/>
      <c r="L16" s="95"/>
      <c r="M16" s="95"/>
      <c r="N16" s="96"/>
      <c r="O16" s="96"/>
      <c r="P16" s="96"/>
      <c r="Q16" s="96"/>
      <c r="R16" s="96"/>
      <c r="S16" s="96"/>
      <c r="T16" s="97"/>
      <c r="U16" s="95"/>
      <c r="V16" s="96"/>
      <c r="W16" s="95"/>
    </row>
    <row r="17" spans="1:23" ht="19.5">
      <c r="A17" s="99" t="s">
        <v>126</v>
      </c>
      <c r="B17" s="29" t="s">
        <v>191</v>
      </c>
      <c r="C17" s="30">
        <v>41387</v>
      </c>
      <c r="D17" s="52">
        <v>0</v>
      </c>
      <c r="E17" s="17">
        <v>53</v>
      </c>
      <c r="F17" s="88">
        <f>(E17-D17)</f>
        <v>53</v>
      </c>
      <c r="J17" s="94"/>
      <c r="K17" s="95"/>
      <c r="L17" s="95"/>
      <c r="M17" s="95"/>
      <c r="N17" s="96"/>
      <c r="O17" s="96"/>
      <c r="P17" s="96"/>
      <c r="Q17" s="96"/>
      <c r="R17" s="96"/>
      <c r="S17" s="96"/>
      <c r="T17" s="97"/>
      <c r="U17" s="95"/>
      <c r="V17" s="96"/>
      <c r="W17" s="95"/>
    </row>
    <row r="18" spans="1:23" ht="19.5">
      <c r="A18" s="99" t="s">
        <v>193</v>
      </c>
      <c r="B18" s="29" t="s">
        <v>187</v>
      </c>
      <c r="C18" s="30">
        <v>41620</v>
      </c>
      <c r="D18" s="52">
        <v>20</v>
      </c>
      <c r="E18" s="17">
        <v>65</v>
      </c>
      <c r="F18" s="88">
        <f>(E18-D18)</f>
        <v>45</v>
      </c>
      <c r="J18" s="94"/>
      <c r="K18" s="95"/>
      <c r="L18" s="95"/>
      <c r="M18" s="95"/>
      <c r="N18" s="96"/>
      <c r="O18" s="96"/>
      <c r="P18" s="96"/>
      <c r="Q18" s="96"/>
      <c r="R18" s="96"/>
      <c r="S18" s="96"/>
      <c r="T18" s="97"/>
      <c r="U18" s="95"/>
      <c r="V18" s="96"/>
      <c r="W18" s="95"/>
    </row>
    <row r="19" spans="1:23" ht="19.5">
      <c r="A19" s="99" t="s">
        <v>192</v>
      </c>
      <c r="B19" s="29" t="s">
        <v>187</v>
      </c>
      <c r="C19" s="30">
        <v>41620</v>
      </c>
      <c r="D19" s="52">
        <v>20</v>
      </c>
      <c r="E19" s="17">
        <v>67</v>
      </c>
      <c r="F19" s="88">
        <f>(E19-D19)</f>
        <v>47</v>
      </c>
      <c r="J19" s="94"/>
      <c r="K19" s="95"/>
      <c r="L19" s="95"/>
      <c r="M19" s="95"/>
      <c r="N19" s="96"/>
      <c r="O19" s="96"/>
      <c r="P19" s="96"/>
      <c r="Q19" s="96"/>
      <c r="R19" s="96"/>
      <c r="S19" s="96"/>
      <c r="T19" s="97"/>
      <c r="U19" s="95"/>
      <c r="V19" s="96"/>
      <c r="W19" s="95"/>
    </row>
    <row r="20" spans="1:23" ht="19.5">
      <c r="A20" s="99" t="s">
        <v>122</v>
      </c>
      <c r="B20" s="29" t="s">
        <v>186</v>
      </c>
      <c r="C20" s="30">
        <v>41940</v>
      </c>
      <c r="D20" s="52">
        <v>0</v>
      </c>
      <c r="E20" s="17">
        <v>71</v>
      </c>
      <c r="F20" s="88">
        <f>(E20-D20)</f>
        <v>71</v>
      </c>
      <c r="J20" s="94"/>
      <c r="K20" s="95"/>
      <c r="L20" s="95"/>
      <c r="M20" s="95"/>
      <c r="N20" s="96"/>
      <c r="O20" s="96"/>
      <c r="P20" s="96"/>
      <c r="Q20" s="96"/>
      <c r="R20" s="96"/>
      <c r="S20" s="96"/>
      <c r="T20" s="97"/>
      <c r="U20" s="95"/>
      <c r="V20" s="96"/>
      <c r="W20" s="95"/>
    </row>
    <row r="21" spans="1:23" ht="19.5">
      <c r="A21" s="99" t="s">
        <v>121</v>
      </c>
      <c r="B21" s="29" t="s">
        <v>187</v>
      </c>
      <c r="C21" s="30">
        <v>41548</v>
      </c>
      <c r="D21" s="52">
        <v>0</v>
      </c>
      <c r="E21" s="17">
        <v>75</v>
      </c>
      <c r="F21" s="88">
        <f>(E21-D21)</f>
        <v>75</v>
      </c>
      <c r="J21" s="94"/>
      <c r="K21" s="95"/>
      <c r="L21" s="95"/>
      <c r="M21" s="95"/>
      <c r="N21" s="96"/>
      <c r="O21" s="96"/>
      <c r="P21" s="96"/>
      <c r="Q21" s="96"/>
      <c r="R21" s="96"/>
      <c r="S21" s="96"/>
      <c r="T21" s="97"/>
      <c r="U21" s="95"/>
      <c r="V21" s="96"/>
      <c r="W21" s="95"/>
    </row>
    <row r="22" spans="1:23" ht="20.25" thickBot="1">
      <c r="A22" s="303" t="s">
        <v>127</v>
      </c>
      <c r="B22" s="117" t="s">
        <v>187</v>
      </c>
      <c r="C22" s="119">
        <v>41498</v>
      </c>
      <c r="D22" s="304" t="s">
        <v>10</v>
      </c>
      <c r="E22" s="294" t="s">
        <v>10</v>
      </c>
      <c r="F22" s="201" t="s">
        <v>10</v>
      </c>
      <c r="J22" s="94"/>
      <c r="K22" s="95"/>
      <c r="L22" s="95"/>
      <c r="M22" s="95"/>
      <c r="N22" s="96"/>
      <c r="O22" s="96"/>
      <c r="P22" s="96"/>
      <c r="Q22" s="96"/>
      <c r="R22" s="96"/>
      <c r="S22" s="96"/>
      <c r="T22" s="97"/>
      <c r="U22" s="95"/>
      <c r="V22" s="96"/>
      <c r="W22" s="95"/>
    </row>
    <row r="23" spans="1:23" ht="19.5" thickBot="1">
      <c r="B23" s="1"/>
      <c r="C23" s="1"/>
      <c r="D23" s="1"/>
      <c r="E23" s="1"/>
      <c r="F23" s="1"/>
      <c r="G23" s="1"/>
      <c r="H23" s="1"/>
    </row>
    <row r="24" spans="1:23" ht="19.5" thickBot="1">
      <c r="A24" s="221" t="s">
        <v>38</v>
      </c>
      <c r="B24" s="222"/>
      <c r="C24" s="222"/>
      <c r="D24" s="222"/>
      <c r="E24" s="222"/>
      <c r="F24" s="223"/>
      <c r="J24"/>
    </row>
    <row r="25" spans="1:23" ht="19.5" thickBot="1">
      <c r="A25" s="105" t="s">
        <v>0</v>
      </c>
      <c r="B25" s="106" t="s">
        <v>9</v>
      </c>
      <c r="C25" s="106" t="s">
        <v>21</v>
      </c>
      <c r="D25" s="107" t="s">
        <v>1</v>
      </c>
      <c r="E25" s="108" t="s">
        <v>4</v>
      </c>
      <c r="F25" s="108" t="s">
        <v>5</v>
      </c>
      <c r="J25"/>
    </row>
    <row r="26" spans="1:23" ht="20.25" thickBot="1">
      <c r="A26" s="99" t="s">
        <v>136</v>
      </c>
      <c r="B26" s="29" t="s">
        <v>194</v>
      </c>
      <c r="C26" s="30">
        <v>41461</v>
      </c>
      <c r="D26" s="52">
        <v>8</v>
      </c>
      <c r="E26" s="279">
        <v>40</v>
      </c>
      <c r="F26" s="88">
        <f>(E26-D26)</f>
        <v>32</v>
      </c>
      <c r="G26" s="59" t="s">
        <v>26</v>
      </c>
      <c r="J26"/>
    </row>
    <row r="27" spans="1:23" ht="20.25" thickBot="1">
      <c r="A27" s="99" t="s">
        <v>137</v>
      </c>
      <c r="B27" s="29" t="s">
        <v>51</v>
      </c>
      <c r="C27" s="30">
        <v>41885</v>
      </c>
      <c r="D27" s="52">
        <v>11</v>
      </c>
      <c r="E27" s="279">
        <v>47</v>
      </c>
      <c r="F27" s="88">
        <f>(E27-D27)</f>
        <v>36</v>
      </c>
      <c r="G27" s="59" t="s">
        <v>27</v>
      </c>
      <c r="J27"/>
    </row>
    <row r="28" spans="1:23" ht="20.25" thickBot="1">
      <c r="A28" s="99" t="s">
        <v>155</v>
      </c>
      <c r="B28" s="29" t="s">
        <v>183</v>
      </c>
      <c r="C28" s="30">
        <v>41528</v>
      </c>
      <c r="D28" s="52">
        <v>0</v>
      </c>
      <c r="E28" s="17">
        <v>58</v>
      </c>
      <c r="F28" s="88">
        <f>(E28-D28)</f>
        <v>58</v>
      </c>
    </row>
    <row r="29" spans="1:23" ht="20.25" thickBot="1">
      <c r="A29" s="118" t="s">
        <v>135</v>
      </c>
      <c r="B29" s="117" t="s">
        <v>184</v>
      </c>
      <c r="C29" s="119">
        <v>41423</v>
      </c>
      <c r="D29" s="120">
        <v>24</v>
      </c>
      <c r="E29" s="196">
        <v>66</v>
      </c>
      <c r="F29" s="310">
        <f>(E29-D29)</f>
        <v>42</v>
      </c>
      <c r="G29" s="59" t="s">
        <v>17</v>
      </c>
      <c r="H29" s="1"/>
    </row>
  </sheetData>
  <sortState xmlns:xlrd2="http://schemas.microsoft.com/office/spreadsheetml/2017/richdata2" ref="A26:F29">
    <sortCondition ref="E26:E29"/>
  </sortState>
  <mergeCells count="9">
    <mergeCell ref="K9:S9"/>
    <mergeCell ref="A24:F24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3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07" t="str">
        <f>JUV!A1</f>
        <v>MAR DEL PLATA GOLF CLUB</v>
      </c>
      <c r="B1" s="207"/>
      <c r="C1" s="207"/>
      <c r="D1" s="207"/>
      <c r="E1" s="207"/>
      <c r="F1" s="207"/>
    </row>
    <row r="2" spans="1:16" ht="23.25">
      <c r="A2" s="212" t="str">
        <f>JUV!A2</f>
        <v>Cancha Nueva</v>
      </c>
      <c r="B2" s="212"/>
      <c r="C2" s="212"/>
      <c r="D2" s="212"/>
      <c r="E2" s="212"/>
      <c r="F2" s="212"/>
    </row>
    <row r="3" spans="1:16" ht="19.5">
      <c r="A3" s="208" t="s">
        <v>7</v>
      </c>
      <c r="B3" s="208"/>
      <c r="C3" s="208"/>
      <c r="D3" s="208"/>
      <c r="E3" s="208"/>
      <c r="F3" s="208"/>
    </row>
    <row r="4" spans="1:16" ht="26.25">
      <c r="A4" s="209" t="str">
        <f>ALBATROS!A4</f>
        <v>10° FECHA DEL RANKING</v>
      </c>
      <c r="B4" s="209"/>
      <c r="C4" s="209"/>
      <c r="D4" s="209"/>
      <c r="E4" s="209"/>
      <c r="F4" s="209"/>
    </row>
    <row r="5" spans="1:16" ht="19.5">
      <c r="A5" s="210" t="s">
        <v>14</v>
      </c>
      <c r="B5" s="210"/>
      <c r="C5" s="210"/>
      <c r="D5" s="210"/>
      <c r="E5" s="210"/>
      <c r="F5" s="210"/>
    </row>
    <row r="6" spans="1:16" ht="19.5">
      <c r="A6" s="206" t="str">
        <f>JUV!A6</f>
        <v>DOMINGO 24 DE NOVIEMBRE DE 2024</v>
      </c>
      <c r="B6" s="206"/>
      <c r="C6" s="206"/>
      <c r="D6" s="206"/>
      <c r="E6" s="206"/>
      <c r="F6" s="20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7" t="s">
        <v>39</v>
      </c>
      <c r="B8" s="218"/>
      <c r="C8" s="218"/>
      <c r="D8" s="218"/>
      <c r="E8" s="218"/>
      <c r="F8" s="219"/>
      <c r="G8" s="70"/>
    </row>
    <row r="9" spans="1:16" s="47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75"/>
    </row>
    <row r="10" spans="1:16" ht="20.25" thickBot="1">
      <c r="A10" s="99" t="s">
        <v>141</v>
      </c>
      <c r="B10" s="29" t="s">
        <v>195</v>
      </c>
      <c r="C10" s="30">
        <v>42587</v>
      </c>
      <c r="D10" s="52">
        <v>0</v>
      </c>
      <c r="E10" s="279">
        <v>34</v>
      </c>
      <c r="F10" s="88">
        <f>(E10-D10)</f>
        <v>34</v>
      </c>
      <c r="G10" s="61" t="s">
        <v>26</v>
      </c>
      <c r="H10" s="20"/>
    </row>
    <row r="11" spans="1:16" ht="20.25" thickBot="1">
      <c r="A11" s="99" t="s">
        <v>143</v>
      </c>
      <c r="B11" s="29" t="s">
        <v>188</v>
      </c>
      <c r="C11" s="30">
        <v>42138</v>
      </c>
      <c r="D11" s="52">
        <v>11</v>
      </c>
      <c r="E11" s="279">
        <v>40</v>
      </c>
      <c r="F11" s="88">
        <f>(E11-D11)</f>
        <v>29</v>
      </c>
      <c r="G11" s="61" t="s">
        <v>27</v>
      </c>
      <c r="H11" s="20"/>
    </row>
    <row r="12" spans="1:16" ht="20.25" thickBot="1">
      <c r="A12" s="99" t="s">
        <v>49</v>
      </c>
      <c r="B12" s="29" t="s">
        <v>51</v>
      </c>
      <c r="C12" s="30">
        <v>42038</v>
      </c>
      <c r="D12" s="52">
        <v>18</v>
      </c>
      <c r="E12" s="17">
        <v>42</v>
      </c>
      <c r="F12" s="293">
        <f>(E12-D12)</f>
        <v>24</v>
      </c>
      <c r="G12" s="59" t="s">
        <v>17</v>
      </c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19.5">
      <c r="A13" s="99" t="s">
        <v>140</v>
      </c>
      <c r="B13" s="29" t="s">
        <v>52</v>
      </c>
      <c r="C13" s="30">
        <v>42154</v>
      </c>
      <c r="D13" s="52">
        <v>0</v>
      </c>
      <c r="E13" s="17">
        <v>43</v>
      </c>
      <c r="F13" s="88">
        <f>(E13-D13)</f>
        <v>43</v>
      </c>
      <c r="H13" s="20"/>
    </row>
    <row r="14" spans="1:16" ht="19.5">
      <c r="A14" s="99" t="s">
        <v>139</v>
      </c>
      <c r="B14" s="29" t="s">
        <v>52</v>
      </c>
      <c r="C14" s="30">
        <v>42258</v>
      </c>
      <c r="D14" s="52">
        <v>9</v>
      </c>
      <c r="E14" s="17">
        <v>44</v>
      </c>
      <c r="F14" s="88">
        <f>(E14-D14)</f>
        <v>35</v>
      </c>
      <c r="G14" s="57"/>
      <c r="H14" s="20"/>
    </row>
    <row r="15" spans="1:16" ht="19.5">
      <c r="A15" s="99" t="s">
        <v>142</v>
      </c>
      <c r="B15" s="29" t="s">
        <v>183</v>
      </c>
      <c r="C15" s="30">
        <v>42696</v>
      </c>
      <c r="D15" s="52">
        <v>0</v>
      </c>
      <c r="E15" s="17">
        <v>44</v>
      </c>
      <c r="F15" s="88">
        <f>(E15-D15)</f>
        <v>44</v>
      </c>
      <c r="G15" s="57"/>
      <c r="H15" s="20"/>
    </row>
    <row r="16" spans="1:16" ht="19.5">
      <c r="A16" s="99" t="s">
        <v>151</v>
      </c>
      <c r="B16" s="29" t="s">
        <v>184</v>
      </c>
      <c r="C16" s="30">
        <v>42752</v>
      </c>
      <c r="D16" s="52">
        <v>0</v>
      </c>
      <c r="E16" s="17">
        <v>47</v>
      </c>
      <c r="F16" s="88">
        <f>(E16-D16)</f>
        <v>47</v>
      </c>
      <c r="G16" s="57"/>
      <c r="H16" s="20"/>
    </row>
    <row r="17" spans="1:8" ht="19.5">
      <c r="A17" s="99" t="s">
        <v>145</v>
      </c>
      <c r="B17" s="29" t="s">
        <v>184</v>
      </c>
      <c r="C17" s="30">
        <v>42271</v>
      </c>
      <c r="D17" s="52">
        <v>19</v>
      </c>
      <c r="E17" s="17">
        <v>50</v>
      </c>
      <c r="F17" s="88">
        <f>(E17-D17)</f>
        <v>31</v>
      </c>
      <c r="G17" s="57"/>
      <c r="H17" s="20"/>
    </row>
    <row r="18" spans="1:8" ht="19.5">
      <c r="A18" s="99" t="s">
        <v>146</v>
      </c>
      <c r="B18" s="29" t="s">
        <v>183</v>
      </c>
      <c r="C18" s="30">
        <v>42218</v>
      </c>
      <c r="D18" s="52">
        <v>8</v>
      </c>
      <c r="E18" s="17">
        <v>51</v>
      </c>
      <c r="F18" s="88">
        <f>(E18-D18)</f>
        <v>43</v>
      </c>
      <c r="G18" s="57"/>
      <c r="H18" s="20"/>
    </row>
    <row r="19" spans="1:8" ht="19.5">
      <c r="A19" s="99" t="s">
        <v>150</v>
      </c>
      <c r="B19" s="29" t="s">
        <v>188</v>
      </c>
      <c r="C19" s="30">
        <v>42123</v>
      </c>
      <c r="D19" s="52">
        <v>0</v>
      </c>
      <c r="E19" s="17">
        <v>55</v>
      </c>
      <c r="F19" s="88">
        <f>(E19-D19)</f>
        <v>55</v>
      </c>
      <c r="G19" s="57"/>
      <c r="H19" s="20"/>
    </row>
    <row r="20" spans="1:8" ht="19.5">
      <c r="A20" s="99" t="s">
        <v>147</v>
      </c>
      <c r="B20" s="29" t="s">
        <v>51</v>
      </c>
      <c r="C20" s="30">
        <v>42408</v>
      </c>
      <c r="D20" s="52">
        <v>0</v>
      </c>
      <c r="E20" s="17">
        <v>61</v>
      </c>
      <c r="F20" s="88">
        <f>(E20-D20)</f>
        <v>61</v>
      </c>
      <c r="G20" s="57"/>
      <c r="H20" s="20"/>
    </row>
    <row r="21" spans="1:8" ht="19.5">
      <c r="A21" s="99" t="s">
        <v>144</v>
      </c>
      <c r="B21" s="29" t="s">
        <v>191</v>
      </c>
      <c r="C21" s="30">
        <v>42853</v>
      </c>
      <c r="D21" s="52">
        <v>0</v>
      </c>
      <c r="E21" s="17">
        <v>63</v>
      </c>
      <c r="F21" s="88">
        <f>(E21-D21)</f>
        <v>63</v>
      </c>
      <c r="G21" s="57"/>
      <c r="H21" s="20"/>
    </row>
    <row r="22" spans="1:8" ht="19.5">
      <c r="A22" s="99" t="s">
        <v>153</v>
      </c>
      <c r="B22" s="29" t="s">
        <v>184</v>
      </c>
      <c r="C22" s="30">
        <v>42096</v>
      </c>
      <c r="D22" s="52">
        <v>0</v>
      </c>
      <c r="E22" s="17">
        <v>66</v>
      </c>
      <c r="F22" s="88">
        <f>(E22-D22)</f>
        <v>66</v>
      </c>
      <c r="G22" s="57"/>
      <c r="H22" s="20"/>
    </row>
    <row r="23" spans="1:8" ht="19.5">
      <c r="A23" s="99" t="s">
        <v>149</v>
      </c>
      <c r="B23" s="29" t="s">
        <v>183</v>
      </c>
      <c r="C23" s="30">
        <v>42354</v>
      </c>
      <c r="D23" s="52">
        <v>0</v>
      </c>
      <c r="E23" s="17">
        <v>68</v>
      </c>
      <c r="F23" s="88">
        <f>(E23-D23)</f>
        <v>68</v>
      </c>
      <c r="G23" s="57"/>
      <c r="H23" s="20"/>
    </row>
    <row r="24" spans="1:8" ht="19.5">
      <c r="A24" s="99" t="s">
        <v>154</v>
      </c>
      <c r="B24" s="29" t="s">
        <v>186</v>
      </c>
      <c r="C24" s="30">
        <v>42606</v>
      </c>
      <c r="D24" s="52">
        <v>0</v>
      </c>
      <c r="E24" s="17">
        <v>70</v>
      </c>
      <c r="F24" s="88">
        <f>(E24-D24)</f>
        <v>70</v>
      </c>
      <c r="G24" s="57"/>
      <c r="H24" s="20"/>
    </row>
    <row r="25" spans="1:8" ht="19.5">
      <c r="A25" s="311" t="s">
        <v>202</v>
      </c>
      <c r="B25" s="83" t="s">
        <v>187</v>
      </c>
      <c r="C25" s="312"/>
      <c r="D25" s="313">
        <v>0</v>
      </c>
      <c r="E25" s="85">
        <v>73</v>
      </c>
      <c r="F25" s="88">
        <f>(E25-D25)</f>
        <v>73</v>
      </c>
      <c r="G25" s="57"/>
      <c r="H25" s="20"/>
    </row>
    <row r="26" spans="1:8" ht="20.25" thickBot="1">
      <c r="A26" s="303" t="s">
        <v>148</v>
      </c>
      <c r="B26" s="117" t="s">
        <v>187</v>
      </c>
      <c r="C26" s="119">
        <v>42623</v>
      </c>
      <c r="D26" s="304" t="s">
        <v>10</v>
      </c>
      <c r="E26" s="294" t="s">
        <v>10</v>
      </c>
      <c r="F26" s="201" t="s">
        <v>10</v>
      </c>
      <c r="G26" s="57"/>
      <c r="H26" s="20"/>
    </row>
    <row r="27" spans="1:8" ht="19.5" thickBot="1">
      <c r="A27" s="114"/>
      <c r="B27" s="115"/>
      <c r="C27" s="116"/>
      <c r="D27" s="115"/>
      <c r="E27" s="1"/>
      <c r="F27" s="1"/>
    </row>
    <row r="28" spans="1:8" ht="20.25" thickBot="1">
      <c r="A28" s="228" t="s">
        <v>40</v>
      </c>
      <c r="B28" s="229"/>
      <c r="C28" s="229"/>
      <c r="D28" s="229"/>
      <c r="E28" s="229"/>
      <c r="F28" s="230"/>
      <c r="G28" s="70"/>
    </row>
    <row r="29" spans="1:8" ht="20.25" thickBot="1">
      <c r="A29" s="71" t="s">
        <v>0</v>
      </c>
      <c r="B29" s="72" t="s">
        <v>9</v>
      </c>
      <c r="C29" s="72" t="s">
        <v>21</v>
      </c>
      <c r="D29" s="73" t="s">
        <v>1</v>
      </c>
      <c r="E29" s="74" t="s">
        <v>4</v>
      </c>
      <c r="F29" s="74" t="s">
        <v>5</v>
      </c>
      <c r="G29" s="70"/>
    </row>
    <row r="30" spans="1:8" ht="20.25" thickBot="1">
      <c r="A30" s="99" t="s">
        <v>157</v>
      </c>
      <c r="B30" s="29" t="s">
        <v>52</v>
      </c>
      <c r="C30" s="30">
        <v>42866</v>
      </c>
      <c r="D30" s="52">
        <v>0</v>
      </c>
      <c r="E30" s="279">
        <v>46</v>
      </c>
      <c r="F30" s="88">
        <f>(E30-D30)</f>
        <v>46</v>
      </c>
      <c r="G30" s="76" t="s">
        <v>26</v>
      </c>
    </row>
    <row r="31" spans="1:8" ht="20.25" thickBot="1">
      <c r="A31" s="99" t="s">
        <v>156</v>
      </c>
      <c r="B31" s="29" t="s">
        <v>184</v>
      </c>
      <c r="C31" s="30">
        <v>42446</v>
      </c>
      <c r="D31" s="52">
        <v>0</v>
      </c>
      <c r="E31" s="279">
        <v>51</v>
      </c>
      <c r="F31" s="88">
        <f>(E31-D31)</f>
        <v>51</v>
      </c>
      <c r="G31" s="76" t="s">
        <v>27</v>
      </c>
    </row>
    <row r="32" spans="1:8" ht="20.25" thickBot="1">
      <c r="A32" s="99" t="s">
        <v>158</v>
      </c>
      <c r="B32" s="29" t="s">
        <v>183</v>
      </c>
      <c r="C32" s="30">
        <v>42670</v>
      </c>
      <c r="D32" s="52">
        <v>0</v>
      </c>
      <c r="E32" s="17">
        <v>56</v>
      </c>
      <c r="F32" s="293">
        <f>(E32-D32)</f>
        <v>56</v>
      </c>
      <c r="G32" s="76" t="s">
        <v>17</v>
      </c>
    </row>
    <row r="33" spans="1:6" ht="20.25" thickBot="1">
      <c r="A33" s="118" t="s">
        <v>152</v>
      </c>
      <c r="B33" s="117" t="s">
        <v>186</v>
      </c>
      <c r="C33" s="119">
        <v>42306</v>
      </c>
      <c r="D33" s="120">
        <v>0</v>
      </c>
      <c r="E33" s="196">
        <v>64</v>
      </c>
      <c r="F33" s="201">
        <f>(E33-D33)</f>
        <v>64</v>
      </c>
    </row>
  </sheetData>
  <sortState xmlns:xlrd2="http://schemas.microsoft.com/office/spreadsheetml/2017/richdata2" ref="A10:F26">
    <sortCondition ref="E10:E26"/>
  </sortState>
  <mergeCells count="8">
    <mergeCell ref="A6:F6"/>
    <mergeCell ref="A8:F8"/>
    <mergeCell ref="A28:F2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0"/>
    <col min="9" max="16384" width="11.42578125" style="1"/>
  </cols>
  <sheetData>
    <row r="1" spans="1:16" ht="30.75">
      <c r="A1" s="207" t="str">
        <f>JUV!A1</f>
        <v>MAR DEL PLATA GOLF CLUB</v>
      </c>
      <c r="B1" s="207"/>
      <c r="C1" s="207"/>
      <c r="D1" s="207"/>
      <c r="E1" s="207"/>
      <c r="F1" s="207"/>
    </row>
    <row r="2" spans="1:16" ht="23.25">
      <c r="A2" s="212" t="str">
        <f>JUV!A2</f>
        <v>Cancha Nueva</v>
      </c>
      <c r="B2" s="212"/>
      <c r="C2" s="212"/>
      <c r="D2" s="212"/>
      <c r="E2" s="212"/>
      <c r="F2" s="212"/>
    </row>
    <row r="3" spans="1:16" ht="19.5">
      <c r="A3" s="208" t="s">
        <v>7</v>
      </c>
      <c r="B3" s="208"/>
      <c r="C3" s="208"/>
      <c r="D3" s="208"/>
      <c r="E3" s="208"/>
      <c r="F3" s="208"/>
    </row>
    <row r="4" spans="1:16" ht="26.25">
      <c r="A4" s="209" t="str">
        <f>ALBATROS!A4</f>
        <v>10° FECHA DEL RANKING</v>
      </c>
      <c r="B4" s="209"/>
      <c r="C4" s="209"/>
      <c r="D4" s="209"/>
      <c r="E4" s="209"/>
      <c r="F4" s="209"/>
    </row>
    <row r="5" spans="1:16" ht="19.5">
      <c r="A5" s="210" t="s">
        <v>14</v>
      </c>
      <c r="B5" s="210"/>
      <c r="C5" s="210"/>
      <c r="D5" s="210"/>
      <c r="E5" s="210"/>
      <c r="F5" s="210"/>
    </row>
    <row r="6" spans="1:16" ht="19.5">
      <c r="A6" s="206" t="str">
        <f>JUV!A6</f>
        <v>DOMINGO 24 DE NOVIEMBRE DE 2024</v>
      </c>
      <c r="B6" s="206"/>
      <c r="C6" s="206"/>
      <c r="D6" s="206"/>
      <c r="E6" s="206"/>
      <c r="F6" s="20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1" t="s">
        <v>25</v>
      </c>
      <c r="B8" s="232"/>
      <c r="C8" s="232"/>
      <c r="D8" s="232"/>
      <c r="E8" s="232"/>
      <c r="F8" s="233"/>
    </row>
    <row r="9" spans="1:16" s="47" customFormat="1" ht="20.25" thickBot="1">
      <c r="A9" s="15" t="s">
        <v>0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20"/>
      <c r="K9" s="1"/>
      <c r="L9" s="1"/>
      <c r="M9" s="1"/>
      <c r="N9" s="1"/>
      <c r="O9" s="1"/>
      <c r="P9" s="1"/>
    </row>
    <row r="10" spans="1:16" ht="20.25" thickBot="1">
      <c r="A10" s="99" t="s">
        <v>180</v>
      </c>
      <c r="B10" s="29" t="s">
        <v>187</v>
      </c>
      <c r="C10" s="30">
        <v>40397</v>
      </c>
      <c r="D10" s="52">
        <v>0</v>
      </c>
      <c r="E10" s="279">
        <v>56</v>
      </c>
      <c r="F10" s="88">
        <f t="shared" ref="F10:F11" si="0">(E10-D10)</f>
        <v>56</v>
      </c>
      <c r="G10" s="59" t="s">
        <v>26</v>
      </c>
      <c r="J10" s="47"/>
      <c r="K10" s="47"/>
      <c r="L10" s="47"/>
      <c r="M10" s="47"/>
    </row>
    <row r="11" spans="1:16" ht="19.5">
      <c r="A11" s="99" t="s">
        <v>181</v>
      </c>
      <c r="B11" s="29" t="s">
        <v>187</v>
      </c>
      <c r="C11" s="30">
        <v>40088</v>
      </c>
      <c r="D11" s="52">
        <v>0</v>
      </c>
      <c r="E11" s="17">
        <v>57</v>
      </c>
      <c r="F11" s="88">
        <f t="shared" si="0"/>
        <v>57</v>
      </c>
    </row>
    <row r="12" spans="1:16" ht="19.5">
      <c r="A12" s="99" t="s">
        <v>182</v>
      </c>
      <c r="B12" s="29" t="s">
        <v>187</v>
      </c>
      <c r="C12" s="30">
        <v>38889</v>
      </c>
      <c r="D12" s="52">
        <v>0</v>
      </c>
      <c r="E12" s="17">
        <v>64</v>
      </c>
      <c r="F12" s="88">
        <f>(E12-D12)</f>
        <v>64</v>
      </c>
    </row>
    <row r="13" spans="1:16" ht="20.25" thickBot="1">
      <c r="A13" s="118" t="s">
        <v>178</v>
      </c>
      <c r="B13" s="117" t="s">
        <v>187</v>
      </c>
      <c r="C13" s="119">
        <v>39153</v>
      </c>
      <c r="D13" s="120">
        <v>0</v>
      </c>
      <c r="E13" s="196">
        <v>64</v>
      </c>
      <c r="F13" s="201">
        <f t="shared" ref="F13" si="1">(E13-D13)</f>
        <v>64</v>
      </c>
    </row>
  </sheetData>
  <sortState xmlns:xlrd2="http://schemas.microsoft.com/office/spreadsheetml/2017/richdata2" ref="A10:E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4" t="str">
        <f>PROMOCIONALES!A1</f>
        <v>MAR DEL PLATA GOLF CLUB</v>
      </c>
      <c r="B1" s="234"/>
      <c r="C1" s="234"/>
    </row>
    <row r="2" spans="1:4" ht="23.25">
      <c r="A2" s="212" t="str">
        <f>JUV!A2</f>
        <v>Cancha Nueva</v>
      </c>
      <c r="B2" s="212"/>
      <c r="C2" s="212"/>
    </row>
    <row r="3" spans="1:4">
      <c r="A3" s="235" t="s">
        <v>7</v>
      </c>
      <c r="B3" s="235"/>
      <c r="C3" s="235"/>
    </row>
    <row r="4" spans="1:4" ht="26.25">
      <c r="A4" s="209" t="str">
        <f>PROMOCIONALES!A4</f>
        <v>10° FECHA DEL RANKING</v>
      </c>
      <c r="B4" s="209"/>
      <c r="C4" s="209"/>
    </row>
    <row r="5" spans="1:4" ht="19.5">
      <c r="A5" s="210" t="s">
        <v>19</v>
      </c>
      <c r="B5" s="210"/>
      <c r="C5" s="210"/>
    </row>
    <row r="6" spans="1:4" ht="19.5">
      <c r="A6" s="206" t="str">
        <f>JUV!A6</f>
        <v>DOMINGO 24 DE NOVIEMBRE DE 2024</v>
      </c>
      <c r="B6" s="206"/>
      <c r="C6" s="206"/>
    </row>
    <row r="7" spans="1:4" ht="20.25" thickBot="1">
      <c r="A7" s="6"/>
      <c r="B7" s="6"/>
      <c r="C7" s="6"/>
    </row>
    <row r="8" spans="1:4" ht="20.25" thickBot="1">
      <c r="A8" s="231" t="s">
        <v>13</v>
      </c>
      <c r="B8" s="232"/>
      <c r="C8" s="233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18.95" customHeight="1" thickBot="1">
      <c r="A10" s="307" t="s">
        <v>168</v>
      </c>
      <c r="B10" s="308" t="s">
        <v>184</v>
      </c>
      <c r="C10" s="309">
        <v>26</v>
      </c>
      <c r="D10" s="122" t="s">
        <v>20</v>
      </c>
    </row>
    <row r="11" spans="1:4" ht="18.95" customHeight="1" thickBot="1">
      <c r="A11" s="31" t="s">
        <v>162</v>
      </c>
      <c r="B11" s="29" t="s">
        <v>187</v>
      </c>
      <c r="C11" s="111">
        <v>29</v>
      </c>
      <c r="D11" s="122" t="s">
        <v>20</v>
      </c>
    </row>
    <row r="12" spans="1:4" ht="18.95" customHeight="1" thickBot="1">
      <c r="A12" s="31" t="s">
        <v>170</v>
      </c>
      <c r="B12" s="29" t="s">
        <v>187</v>
      </c>
      <c r="C12" s="111">
        <v>29</v>
      </c>
      <c r="D12" s="122" t="s">
        <v>20</v>
      </c>
    </row>
    <row r="13" spans="1:4" ht="18.95" customHeight="1" thickBot="1">
      <c r="A13" s="31" t="s">
        <v>167</v>
      </c>
      <c r="B13" s="29" t="s">
        <v>187</v>
      </c>
      <c r="C13" s="111">
        <v>30</v>
      </c>
      <c r="D13" s="122" t="s">
        <v>20</v>
      </c>
    </row>
    <row r="14" spans="1:4" ht="18.95" customHeight="1" thickBot="1">
      <c r="A14" s="31" t="s">
        <v>166</v>
      </c>
      <c r="B14" s="29" t="s">
        <v>183</v>
      </c>
      <c r="C14" s="111">
        <v>32</v>
      </c>
      <c r="D14" s="122" t="s">
        <v>20</v>
      </c>
    </row>
    <row r="15" spans="1:4" ht="20.25" thickBot="1">
      <c r="A15" s="31" t="s">
        <v>171</v>
      </c>
      <c r="B15" s="29" t="s">
        <v>196</v>
      </c>
      <c r="C15" s="111">
        <v>32</v>
      </c>
      <c r="D15" s="122" t="s">
        <v>20</v>
      </c>
    </row>
    <row r="16" spans="1:4" ht="20.25" thickBot="1">
      <c r="A16" s="31" t="s">
        <v>172</v>
      </c>
      <c r="B16" s="29" t="s">
        <v>196</v>
      </c>
      <c r="C16" s="111">
        <v>32</v>
      </c>
      <c r="D16" s="122" t="s">
        <v>20</v>
      </c>
    </row>
    <row r="17" spans="1:4" ht="20.25" thickBot="1">
      <c r="A17" s="31" t="s">
        <v>163</v>
      </c>
      <c r="B17" s="29" t="s">
        <v>184</v>
      </c>
      <c r="C17" s="111">
        <v>33</v>
      </c>
      <c r="D17" s="122" t="s">
        <v>20</v>
      </c>
    </row>
    <row r="18" spans="1:4" ht="20.25" thickBot="1">
      <c r="A18" s="31" t="s">
        <v>165</v>
      </c>
      <c r="B18" s="29" t="s">
        <v>187</v>
      </c>
      <c r="C18" s="111">
        <v>38</v>
      </c>
      <c r="D18" s="122" t="s">
        <v>20</v>
      </c>
    </row>
    <row r="19" spans="1:4" ht="20.25" thickBot="1">
      <c r="A19" s="31" t="s">
        <v>164</v>
      </c>
      <c r="B19" s="29" t="s">
        <v>187</v>
      </c>
      <c r="C19" s="111">
        <v>40</v>
      </c>
      <c r="D19" s="122" t="s">
        <v>20</v>
      </c>
    </row>
    <row r="20" spans="1:4" ht="20.25" thickBot="1">
      <c r="A20" s="31" t="s">
        <v>173</v>
      </c>
      <c r="B20" s="29" t="s">
        <v>196</v>
      </c>
      <c r="C20" s="111">
        <v>45</v>
      </c>
      <c r="D20" s="122" t="s">
        <v>20</v>
      </c>
    </row>
    <row r="21" spans="1:4" ht="20.25" thickBot="1">
      <c r="A21" s="31" t="s">
        <v>169</v>
      </c>
      <c r="B21" s="29" t="s">
        <v>186</v>
      </c>
      <c r="C21" s="111">
        <v>50</v>
      </c>
      <c r="D21" s="122" t="s">
        <v>20</v>
      </c>
    </row>
    <row r="22" spans="1:4" ht="20.25" thickBot="1">
      <c r="A22" s="299" t="s">
        <v>161</v>
      </c>
      <c r="B22" s="117" t="s">
        <v>53</v>
      </c>
      <c r="C22" s="202" t="s">
        <v>10</v>
      </c>
      <c r="D22" s="122" t="s">
        <v>20</v>
      </c>
    </row>
    <row r="23" spans="1:4" ht="20.25" thickBot="1">
      <c r="A23" s="123"/>
      <c r="B23" s="123"/>
      <c r="C23" s="123"/>
    </row>
    <row r="24" spans="1:4" ht="20.25" thickBot="1">
      <c r="A24" s="231" t="s">
        <v>13</v>
      </c>
      <c r="B24" s="232"/>
      <c r="C24" s="233"/>
    </row>
    <row r="25" spans="1:4" s="124" customFormat="1" ht="20.25" thickBot="1">
      <c r="A25" s="4" t="s">
        <v>0</v>
      </c>
      <c r="B25" s="4" t="s">
        <v>9</v>
      </c>
      <c r="C25" s="4" t="s">
        <v>8</v>
      </c>
    </row>
    <row r="26" spans="1:4" ht="20.25" thickBot="1">
      <c r="A26" s="314" t="s">
        <v>175</v>
      </c>
      <c r="B26" s="315" t="s">
        <v>187</v>
      </c>
      <c r="C26" s="316">
        <v>39</v>
      </c>
      <c r="D26" s="122" t="s">
        <v>20</v>
      </c>
    </row>
  </sheetData>
  <sortState xmlns:xlrd2="http://schemas.microsoft.com/office/spreadsheetml/2017/richdata2" ref="A10:C21">
    <sortCondition ref="C10:C21"/>
  </sortState>
  <mergeCells count="8">
    <mergeCell ref="A24:C24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2024-11-24T19:41:24Z</cp:lastPrinted>
  <dcterms:created xsi:type="dcterms:W3CDTF">2000-04-30T13:23:02Z</dcterms:created>
  <dcterms:modified xsi:type="dcterms:W3CDTF">2024-11-24T19:58:34Z</dcterms:modified>
</cp:coreProperties>
</file>